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IRD\Desktop\"/>
    </mc:Choice>
  </mc:AlternateContent>
  <xr:revisionPtr revIDLastSave="0" documentId="13_ncr:1_{172F61A6-8A42-4268-B55B-CD64AB671C74}" xr6:coauthVersionLast="47" xr6:coauthVersionMax="47" xr10:uidLastSave="{00000000-0000-0000-0000-000000000000}"/>
  <bookViews>
    <workbookView xWindow="-108" yWindow="-108" windowWidth="23256" windowHeight="12456" xr2:uid="{00000000-000D-0000-FFFF-FFFF00000000}"/>
  </bookViews>
  <sheets>
    <sheet name="รายชื่อ" sheetId="1" r:id="rId1"/>
    <sheet name="การประเมินผล" sheetId="7" r:id="rId2"/>
    <sheet name="การติดตามผล" sheetId="6" r:id="rId3"/>
    <sheet name="ผลการประเมิน" sheetId="3" state="hidden" r:id="rId4"/>
    <sheet name="ผลการติดตามผล" sheetId="4" state="hidden" r:id="rId5"/>
  </sheets>
  <definedNames>
    <definedName name="_xlnm._FilterDatabase" localSheetId="2" hidden="1">การติดตามผล!$A$2:$L$68</definedName>
    <definedName name="_xlnm._FilterDatabase" localSheetId="4" hidden="1">ผลการติดตามผล!$A$2:$L$151</definedName>
    <definedName name="_xlnm._FilterDatabase" localSheetId="0" hidden="1">รายชื่อ!$A$5:$J$5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6" i="6" l="1"/>
  <c r="E74" i="6"/>
  <c r="E75" i="6" s="1"/>
  <c r="S78" i="7"/>
  <c r="S77" i="7"/>
  <c r="S76" i="7"/>
  <c r="S75" i="7"/>
  <c r="Q78" i="7"/>
  <c r="Q77" i="7"/>
  <c r="Q76" i="7"/>
  <c r="Q75" i="7"/>
  <c r="O78" i="7"/>
  <c r="O77" i="7"/>
  <c r="O76" i="7"/>
  <c r="O75" i="7"/>
  <c r="M78" i="7"/>
  <c r="M77" i="7"/>
  <c r="M76" i="7"/>
  <c r="M75" i="7"/>
  <c r="K78" i="7"/>
  <c r="K77" i="7"/>
  <c r="K76" i="7"/>
  <c r="K75" i="7"/>
  <c r="I78" i="7"/>
  <c r="I77" i="7"/>
  <c r="I76" i="7"/>
  <c r="I75" i="7"/>
  <c r="G78" i="7"/>
  <c r="G77" i="7"/>
  <c r="G76" i="7"/>
  <c r="G75" i="7"/>
  <c r="E78" i="7"/>
  <c r="E77" i="7"/>
  <c r="E76" i="7"/>
  <c r="E75" i="7"/>
  <c r="E74" i="7"/>
  <c r="G74" i="7"/>
  <c r="I74" i="7"/>
  <c r="K74" i="7"/>
  <c r="M74" i="7"/>
  <c r="O74" i="7"/>
  <c r="Q74" i="7"/>
  <c r="S74" i="7"/>
  <c r="S73" i="7"/>
  <c r="Q73" i="7"/>
  <c r="O73" i="7"/>
  <c r="M73" i="7"/>
  <c r="K73" i="7"/>
  <c r="I73" i="7"/>
  <c r="G73" i="7"/>
  <c r="E73" i="7"/>
  <c r="C73" i="7"/>
  <c r="U160" i="7"/>
  <c r="U159" i="7"/>
  <c r="U158" i="7"/>
  <c r="U157" i="7"/>
  <c r="V157" i="7" s="1"/>
  <c r="U156" i="7"/>
  <c r="V156" i="7" s="1"/>
  <c r="U155" i="7"/>
  <c r="V155" i="7" s="1"/>
  <c r="R31" i="7"/>
  <c r="R30" i="7"/>
  <c r="R29" i="7"/>
  <c r="R28" i="7"/>
  <c r="R27" i="7"/>
  <c r="R26" i="7"/>
  <c r="R25" i="7"/>
  <c r="R24" i="7"/>
  <c r="R23" i="7"/>
  <c r="C78" i="7" l="1"/>
  <c r="P76" i="7"/>
  <c r="C76" i="7"/>
  <c r="D76" i="7" s="1"/>
  <c r="N77" i="7"/>
  <c r="J77" i="7"/>
  <c r="O159" i="7"/>
  <c r="P159" i="7" s="1"/>
  <c r="C77" i="7"/>
  <c r="D77" i="7" s="1"/>
  <c r="J73" i="7"/>
  <c r="F77" i="7"/>
  <c r="C74" i="7"/>
  <c r="D74" i="7" s="1"/>
  <c r="J75" i="7"/>
  <c r="Q159" i="7"/>
  <c r="R159" i="7" s="1"/>
  <c r="S160" i="7"/>
  <c r="N73" i="7"/>
  <c r="P74" i="7"/>
  <c r="T75" i="7"/>
  <c r="T77" i="7"/>
  <c r="O155" i="7"/>
  <c r="S156" i="7"/>
  <c r="O158" i="7"/>
  <c r="S159" i="7"/>
  <c r="V159" i="7"/>
  <c r="R74" i="7"/>
  <c r="R76" i="7"/>
  <c r="S155" i="7"/>
  <c r="O157" i="7"/>
  <c r="S158" i="7"/>
  <c r="O160" i="7"/>
  <c r="T74" i="7"/>
  <c r="T76" i="7"/>
  <c r="Q157" i="7"/>
  <c r="Q160" i="7"/>
  <c r="U161" i="7"/>
  <c r="Q155" i="7"/>
  <c r="Q158" i="7"/>
  <c r="V158" i="7"/>
  <c r="C75" i="7"/>
  <c r="P75" i="7"/>
  <c r="P77" i="7"/>
  <c r="O156" i="7"/>
  <c r="S157" i="7"/>
  <c r="R75" i="7"/>
  <c r="R77" i="7"/>
  <c r="Q156" i="7"/>
  <c r="V161" i="7" l="1"/>
  <c r="U162" i="7" s="1"/>
  <c r="I79" i="7"/>
  <c r="M79" i="7"/>
  <c r="N78" i="7" s="1"/>
  <c r="O145" i="7" s="1"/>
  <c r="F75" i="7"/>
  <c r="F73" i="7"/>
  <c r="E79" i="7"/>
  <c r="F78" i="7" s="1"/>
  <c r="O141" i="7" s="1"/>
  <c r="F74" i="7"/>
  <c r="R73" i="7"/>
  <c r="R79" i="7" s="1"/>
  <c r="Q79" i="7"/>
  <c r="R78" i="7" s="1"/>
  <c r="L73" i="7"/>
  <c r="K79" i="7"/>
  <c r="L78" i="7" s="1"/>
  <c r="O144" i="7" s="1"/>
  <c r="N76" i="7"/>
  <c r="P157" i="7"/>
  <c r="H75" i="7"/>
  <c r="R156" i="7"/>
  <c r="L77" i="7"/>
  <c r="D75" i="7"/>
  <c r="P158" i="7"/>
  <c r="V160" i="7"/>
  <c r="O151" i="7" s="1"/>
  <c r="H74" i="7"/>
  <c r="R158" i="7"/>
  <c r="H77" i="7"/>
  <c r="R155" i="7"/>
  <c r="Q161" i="7"/>
  <c r="T155" i="7"/>
  <c r="S161" i="7"/>
  <c r="T160" i="7" s="1"/>
  <c r="O150" i="7" s="1"/>
  <c r="J76" i="7"/>
  <c r="T73" i="7"/>
  <c r="T79" i="7" s="1"/>
  <c r="S79" i="7"/>
  <c r="T78" i="7" s="1"/>
  <c r="H73" i="7"/>
  <c r="G79" i="7"/>
  <c r="H78" i="7" s="1"/>
  <c r="O142" i="7" s="1"/>
  <c r="L76" i="7"/>
  <c r="J74" i="7"/>
  <c r="H76" i="7"/>
  <c r="F76" i="7"/>
  <c r="T156" i="7"/>
  <c r="D73" i="7"/>
  <c r="C79" i="7"/>
  <c r="L74" i="7"/>
  <c r="T158" i="7"/>
  <c r="T157" i="7"/>
  <c r="P156" i="7"/>
  <c r="N74" i="7"/>
  <c r="R157" i="7"/>
  <c r="T159" i="7"/>
  <c r="P73" i="7"/>
  <c r="P79" i="7" s="1"/>
  <c r="O79" i="7"/>
  <c r="P78" i="7" s="1"/>
  <c r="N75" i="7"/>
  <c r="L75" i="7"/>
  <c r="P155" i="7"/>
  <c r="O161" i="7"/>
  <c r="D79" i="7" l="1"/>
  <c r="C80" i="7" s="1"/>
  <c r="J78" i="7"/>
  <c r="O143" i="7" s="1"/>
  <c r="N79" i="7"/>
  <c r="M80" i="7" s="1"/>
  <c r="P161" i="7"/>
  <c r="O162" i="7" s="1"/>
  <c r="J79" i="7"/>
  <c r="I80" i="7" s="1"/>
  <c r="T161" i="7"/>
  <c r="S162" i="7" s="1"/>
  <c r="R161" i="7"/>
  <c r="Q162" i="7" s="1"/>
  <c r="C84" i="7"/>
  <c r="D78" i="7"/>
  <c r="O140" i="7" s="1"/>
  <c r="L79" i="7"/>
  <c r="K80" i="7" s="1"/>
  <c r="O80" i="7"/>
  <c r="S80" i="7"/>
  <c r="F79" i="7"/>
  <c r="E80" i="7" s="1"/>
  <c r="H79" i="7"/>
  <c r="G80" i="7" s="1"/>
  <c r="P160" i="7"/>
  <c r="R160" i="7"/>
  <c r="O149" i="7" s="1"/>
  <c r="Q80" i="7"/>
  <c r="C82" i="7" l="1"/>
  <c r="O148" i="7"/>
  <c r="O146" i="7"/>
  <c r="E77" i="6" l="1"/>
  <c r="C182" i="3"/>
  <c r="U173" i="3"/>
  <c r="V173" i="3" s="1"/>
  <c r="U172" i="3"/>
  <c r="V172" i="3" s="1"/>
  <c r="U171" i="3"/>
  <c r="V171" i="3" s="1"/>
  <c r="S173" i="3"/>
  <c r="T173" i="3" s="1"/>
  <c r="S172" i="3"/>
  <c r="T172" i="3" s="1"/>
  <c r="S171" i="3"/>
  <c r="T171" i="3" s="1"/>
  <c r="Q173" i="3"/>
  <c r="R173" i="3" s="1"/>
  <c r="Q172" i="3"/>
  <c r="Q171" i="3"/>
  <c r="R171" i="3"/>
  <c r="O173" i="3"/>
  <c r="O172" i="3"/>
  <c r="P172" i="3" s="1"/>
  <c r="O171" i="3"/>
  <c r="M173" i="3"/>
  <c r="N173" i="3" s="1"/>
  <c r="M172" i="3"/>
  <c r="N172" i="3" s="1"/>
  <c r="M171" i="3"/>
  <c r="K173" i="3"/>
  <c r="L173" i="3" s="1"/>
  <c r="K172" i="3"/>
  <c r="L172" i="3" s="1"/>
  <c r="K171" i="3"/>
  <c r="I173" i="3"/>
  <c r="I172" i="3"/>
  <c r="J172" i="3" s="1"/>
  <c r="I171" i="3"/>
  <c r="J171" i="3" s="1"/>
  <c r="G173" i="3"/>
  <c r="H173" i="3" s="1"/>
  <c r="G172" i="3"/>
  <c r="H172" i="3" s="1"/>
  <c r="G171" i="3"/>
  <c r="H171" i="3" s="1"/>
  <c r="E173" i="3"/>
  <c r="F173" i="3" s="1"/>
  <c r="E172" i="3"/>
  <c r="F172" i="3" s="1"/>
  <c r="E171" i="3"/>
  <c r="C173" i="3"/>
  <c r="D173" i="3" s="1"/>
  <c r="C172" i="3"/>
  <c r="D172" i="3" s="1"/>
  <c r="C171" i="3"/>
  <c r="U176" i="3"/>
  <c r="S176" i="3"/>
  <c r="Q176" i="3"/>
  <c r="O176" i="3"/>
  <c r="M176" i="3"/>
  <c r="K176" i="3"/>
  <c r="I176" i="3"/>
  <c r="G176" i="3"/>
  <c r="E176" i="3"/>
  <c r="C176" i="3"/>
  <c r="U175" i="3"/>
  <c r="V175" i="3" s="1"/>
  <c r="S175" i="3"/>
  <c r="Q175" i="3"/>
  <c r="O175" i="3"/>
  <c r="P175" i="3"/>
  <c r="M175" i="3"/>
  <c r="N175" i="3" s="1"/>
  <c r="K175" i="3"/>
  <c r="L175" i="3"/>
  <c r="I175" i="3"/>
  <c r="J175" i="3" s="1"/>
  <c r="G175" i="3"/>
  <c r="H175" i="3"/>
  <c r="E175" i="3"/>
  <c r="F175" i="3" s="1"/>
  <c r="C175" i="3"/>
  <c r="D175" i="3" s="1"/>
  <c r="U174" i="3"/>
  <c r="V174" i="3" s="1"/>
  <c r="S174" i="3"/>
  <c r="T174" i="3"/>
  <c r="Q174" i="3"/>
  <c r="R174" i="3" s="1"/>
  <c r="O174" i="3"/>
  <c r="M174" i="3"/>
  <c r="N174" i="3" s="1"/>
  <c r="K174" i="3"/>
  <c r="I174" i="3"/>
  <c r="J174" i="3"/>
  <c r="G174" i="3"/>
  <c r="H174" i="3"/>
  <c r="E174" i="3"/>
  <c r="F174" i="3" s="1"/>
  <c r="C174" i="3"/>
  <c r="D174" i="3" s="1"/>
  <c r="P173" i="3"/>
  <c r="L174" i="3"/>
  <c r="J173" i="3"/>
  <c r="P174" i="3"/>
  <c r="D171" i="3"/>
  <c r="L171" i="3"/>
  <c r="O177" i="3" l="1"/>
  <c r="E177" i="3"/>
  <c r="F176" i="3" s="1"/>
  <c r="O157" i="3" s="1"/>
  <c r="I177" i="3"/>
  <c r="J176" i="3" s="1"/>
  <c r="O160" i="3" s="1"/>
  <c r="P171" i="3"/>
  <c r="P177" i="3" s="1"/>
  <c r="O178" i="3" s="1"/>
  <c r="F171" i="3"/>
  <c r="F177" i="3" s="1"/>
  <c r="E178" i="3" s="1"/>
  <c r="K177" i="3"/>
  <c r="L176" i="3" s="1"/>
  <c r="O161" i="3" s="1"/>
  <c r="L177" i="3"/>
  <c r="K178" i="3" s="1"/>
  <c r="H177" i="3"/>
  <c r="J161" i="3"/>
  <c r="I161" i="3"/>
  <c r="N161" i="3" s="1"/>
  <c r="K161" i="3"/>
  <c r="L161" i="3"/>
  <c r="D177" i="3"/>
  <c r="L164" i="3"/>
  <c r="I164" i="3"/>
  <c r="N164" i="3" s="1"/>
  <c r="K164" i="3"/>
  <c r="J164" i="3"/>
  <c r="M164" i="3"/>
  <c r="J177" i="3"/>
  <c r="P176" i="3"/>
  <c r="O164" i="3" s="1"/>
  <c r="V177" i="3"/>
  <c r="M177" i="3"/>
  <c r="I162" i="3" s="1"/>
  <c r="N162" i="3" s="1"/>
  <c r="Q177" i="3"/>
  <c r="J165" i="3" s="1"/>
  <c r="R175" i="3"/>
  <c r="N171" i="3"/>
  <c r="N177" i="3" s="1"/>
  <c r="R172" i="3"/>
  <c r="U177" i="3"/>
  <c r="J167" i="3" s="1"/>
  <c r="G177" i="3"/>
  <c r="H176" i="3" s="1"/>
  <c r="O158" i="3" s="1"/>
  <c r="T175" i="3"/>
  <c r="T177" i="3" s="1"/>
  <c r="J160" i="3"/>
  <c r="C177" i="3"/>
  <c r="K156" i="3" s="1"/>
  <c r="S177" i="3"/>
  <c r="R177" i="3" l="1"/>
  <c r="Q178" i="3" s="1"/>
  <c r="M158" i="3"/>
  <c r="M178" i="3"/>
  <c r="D176" i="3"/>
  <c r="O156" i="3" s="1"/>
  <c r="L162" i="3"/>
  <c r="M161" i="3"/>
  <c r="K160" i="3"/>
  <c r="L160" i="3"/>
  <c r="M160" i="3"/>
  <c r="I178" i="3"/>
  <c r="I160" i="3"/>
  <c r="N160" i="3" s="1"/>
  <c r="M167" i="3"/>
  <c r="V176" i="3"/>
  <c r="O167" i="3" s="1"/>
  <c r="L167" i="3"/>
  <c r="K167" i="3"/>
  <c r="I167" i="3"/>
  <c r="N167" i="3" s="1"/>
  <c r="C178" i="3"/>
  <c r="C180" i="3" s="1"/>
  <c r="S178" i="3"/>
  <c r="T176" i="3"/>
  <c r="O166" i="3" s="1"/>
  <c r="I166" i="3"/>
  <c r="N166" i="3" s="1"/>
  <c r="L166" i="3"/>
  <c r="J166" i="3"/>
  <c r="K166" i="3"/>
  <c r="J156" i="3"/>
  <c r="I158" i="3"/>
  <c r="N158" i="3" s="1"/>
  <c r="K158" i="3"/>
  <c r="K157" i="3"/>
  <c r="L157" i="3"/>
  <c r="I157" i="3"/>
  <c r="N157" i="3" s="1"/>
  <c r="I156" i="3"/>
  <c r="N156" i="3" s="1"/>
  <c r="M157" i="3"/>
  <c r="L158" i="3"/>
  <c r="J158" i="3"/>
  <c r="J157" i="3"/>
  <c r="L156" i="3"/>
  <c r="K162" i="3"/>
  <c r="N176" i="3"/>
  <c r="O162" i="3" s="1"/>
  <c r="M162" i="3"/>
  <c r="J162" i="3"/>
  <c r="I165" i="3"/>
  <c r="N165" i="3" s="1"/>
  <c r="K165" i="3"/>
  <c r="R176" i="3"/>
  <c r="O165" i="3" s="1"/>
  <c r="L165" i="3"/>
  <c r="M156" i="3"/>
  <c r="U178" i="3"/>
  <c r="M166" i="3"/>
  <c r="G178" i="3"/>
  <c r="M165" i="3"/>
</calcChain>
</file>

<file path=xl/sharedStrings.xml><?xml version="1.0" encoding="utf-8"?>
<sst xmlns="http://schemas.openxmlformats.org/spreadsheetml/2006/main" count="3349" uniqueCount="1572">
  <si>
    <t>การให้บริการ</t>
  </si>
  <si>
    <t>เรื่องที่ให้บริการ</t>
  </si>
  <si>
    <t>ที่</t>
  </si>
  <si>
    <t>ที่อยู่</t>
  </si>
  <si>
    <t>คำปรึกษา</t>
  </si>
  <si>
    <t>001</t>
  </si>
  <si>
    <t>ID_Project</t>
  </si>
  <si>
    <t>IDPersonal</t>
  </si>
  <si>
    <t>คำนำหน้า</t>
  </si>
  <si>
    <t>นามสกุล</t>
  </si>
  <si>
    <t>ชื่อ</t>
  </si>
  <si>
    <t>รายชื่อผู้เข้ารับบริการ แผนงาน การให้บริการข้อมูลและคำปรึกษาข้อมูล</t>
  </si>
  <si>
    <t>หมายเลขโทรศัพท์</t>
  </si>
  <si>
    <t>รายละเอียดให้บริการ</t>
  </si>
  <si>
    <t>ข้อมูลการประเมินความพึงพอใจผู้เข้าร่วมฝึกอบรมภายใต้โครงการคลินิกเทคโนโลยี แผนบริการให้คำปรึกษาฯ</t>
  </si>
  <si>
    <t>1.ด้านกระบวนการ ขั้นตอนการให้บริการ</t>
  </si>
  <si>
    <t>2.เจ้าหน้าที่ผู้ให้บริการ</t>
  </si>
  <si>
    <t>3.ด้านข้อมูล</t>
  </si>
  <si>
    <t>4.ภาพรวมความพึงพอใจในการให้บริการ</t>
  </si>
  <si>
    <t>5.ท่านคาดว่าสามารถนำความรู้ไปใช้ประโยชน์ได้หรือไม่</t>
  </si>
  <si>
    <t>6.การนำไปใช้ประโยชน์ในลักษณะ</t>
  </si>
  <si>
    <t>รายละเอียดผลการประเมิน</t>
  </si>
  <si>
    <t>คิดเป็นร้อยละ</t>
  </si>
  <si>
    <t>ไม่พึงพอใจ</t>
  </si>
  <si>
    <t>ข้อมูลวัดความพึงพอใจ</t>
  </si>
  <si>
    <t>1. ด้านกระบวนการ ขั้นตอนการให้บริการ</t>
  </si>
  <si>
    <t>1.1 มีช่องทางการให้บริการที่หลากหลาย</t>
  </si>
  <si>
    <t>1.2 การให้บริการขั้นตอน ไม่ยุ่งยาก ซับซ้อน</t>
  </si>
  <si>
    <t>1.3 การให้บริการมีความสะดวก รวดเร็ว</t>
  </si>
  <si>
    <t>2. เจ้าหน้าที่ผู้ให้บริการ</t>
  </si>
  <si>
    <t>2.1 ให้บริการด้วยความสุภาพ เต็มใจ ยินดี</t>
  </si>
  <si>
    <t>2.2 ให้บริการด้วยความสะดวก รวดเร็ว</t>
  </si>
  <si>
    <t>2.3 ให้บริการตอบข้อซักถามปัญหาได้น่าเชื่อถือ</t>
  </si>
  <si>
    <t>3. ด้านข้อมูล</t>
  </si>
  <si>
    <t>3.1 ได้รับความรู้เพิ่มขึ้น</t>
  </si>
  <si>
    <t>3.2 ข้อมูลมีความถูกต้องตรงความต้องการ</t>
  </si>
  <si>
    <t>3.3 ข้อมูลที่ได้รับมีประโยชน์</t>
  </si>
  <si>
    <t>4. ภาพรวมความพึงพอใจในการให้บริการ</t>
  </si>
  <si>
    <t>ระดับความ พึงพอใจ</t>
  </si>
  <si>
    <t>%ระดับความพึง
พอใจ</t>
  </si>
  <si>
    <t>1.ขั้นตอนการให้บริการ</t>
  </si>
  <si>
    <t>% ความพึงพอใจ</t>
  </si>
  <si>
    <t>ภาพรวมของกลุ่ม</t>
  </si>
  <si>
    <t>%</t>
  </si>
  <si>
    <t>% ไม่พึงพอใจ</t>
  </si>
  <si>
    <t>ข้อมูลการติดตามผลผู้เข้าร่วมฝึกอบรมภายใต้โครงการคลินิกเทคโนโลยี</t>
  </si>
  <si>
    <t>IDProject</t>
  </si>
  <si>
    <t>1. การนำไปใช้ประโยชน์</t>
  </si>
  <si>
    <t>เพราะ</t>
  </si>
  <si>
    <t>2.1รายได้หลัก/เสริม</t>
  </si>
  <si>
    <t>2.2 จำนวนเงิน</t>
  </si>
  <si>
    <t>3. นำความรู้ไปลดรายจ่ายได้ กี่บาท/เดือน</t>
  </si>
  <si>
    <t>4. ในด้านคุณภาพชีวิต</t>
  </si>
  <si>
    <t>5. เริ่มนำความรู้ที่ได้รับไปใช้เมื่อใด</t>
  </si>
  <si>
    <t>6. นำความรู้ไปใช้ที่ไหน</t>
  </si>
  <si>
    <t>7. นำความรู้ไปขยายผลต่อ</t>
  </si>
  <si>
    <t>ประเมินทางเศรษฐศาสตร์ทั้งโครงการ</t>
  </si>
  <si>
    <t>ข้อมูล
(แจกเอกสาร แผ่นพับ ฯลฯ)</t>
  </si>
  <si>
    <t>2.1 รายได้หลัก/เสริม</t>
  </si>
  <si>
    <t>ü</t>
  </si>
  <si>
    <t>นาย</t>
  </si>
  <si>
    <t>รวมรายได้แต่ละคน</t>
  </si>
  <si>
    <t>สูตรคำนวณผลตอบแทนโครงการ (เท่า) = 
รวมรายได้แต่ละคน
หารด้วยจำนวนคน(ทั้งโครงการ) X 12 เดือน
หารต้นทุนโครงการต่อคน</t>
  </si>
  <si>
    <t>หารด้วยจำนวนคน (ทั้งโครงการ) X 12 เดือน</t>
  </si>
  <si>
    <t>มูลค่าทางเศรษฐกิจ (เท่า)</t>
  </si>
  <si>
    <t>แจกแผ่นพับประชาสัมพันธ์งานคลินิกเทคโนโลยี</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</si>
  <si>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</si>
  <si>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</si>
  <si>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</si>
  <si>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</si>
  <si>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</si>
  <si>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</si>
  <si>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</si>
  <si>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</si>
  <si>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</si>
  <si>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</si>
  <si>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</si>
  <si>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</si>
  <si>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</si>
  <si>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</si>
  <si>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</si>
  <si>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</si>
  <si>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</si>
  <si>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</si>
  <si>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</si>
  <si>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</si>
  <si>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</si>
  <si>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</si>
  <si>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</si>
  <si>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</si>
  <si>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</si>
  <si>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</si>
  <si>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</si>
  <si>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</si>
  <si>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</si>
  <si>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</si>
  <si>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</si>
  <si>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</si>
  <si>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</si>
  <si>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นางสาว</t>
  </si>
  <si>
    <t>นาง</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</si>
  <si>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</si>
  <si>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</si>
  <si>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</si>
  <si>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</si>
  <si>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</si>
  <si>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</si>
  <si>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</si>
  <si>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</si>
  <si>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</si>
  <si>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</si>
  <si>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</si>
  <si>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</si>
  <si>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</si>
  <si>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</si>
  <si>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</si>
  <si>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</si>
  <si>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</si>
  <si>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</si>
  <si>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</si>
  <si>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</si>
  <si>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</si>
  <si>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</si>
  <si>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</si>
  <si>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</si>
  <si>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</si>
  <si>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</si>
  <si>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</si>
  <si>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</si>
  <si>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</si>
  <si>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</si>
  <si>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</si>
  <si>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</si>
  <si>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</si>
  <si>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</si>
  <si>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</si>
  <si>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</si>
  <si>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</si>
  <si>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</si>
  <si>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</si>
  <si>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</si>
  <si>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</si>
  <si>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</si>
  <si>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</si>
  <si>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</si>
  <si>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</si>
  <si>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</si>
  <si>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</si>
  <si>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</si>
  <si>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</si>
  <si>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</si>
  <si>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</si>
  <si>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</si>
  <si>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</si>
  <si>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</si>
  <si>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</si>
  <si>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</si>
  <si>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</si>
  <si>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</si>
  <si>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</si>
  <si>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</si>
  <si>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</si>
  <si>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</si>
  <si>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</si>
  <si>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</si>
  <si>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</si>
  <si>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</si>
  <si>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</si>
  <si>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</si>
  <si>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</si>
  <si>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</si>
  <si>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</si>
  <si>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</si>
  <si>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</si>
  <si>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</si>
  <si>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</si>
  <si>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</si>
  <si>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</si>
  <si>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</si>
  <si>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</si>
  <si>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</si>
  <si>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</si>
  <si>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</si>
  <si>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</si>
  <si>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</si>
  <si>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</si>
  <si>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</si>
  <si>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</si>
  <si>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</si>
  <si>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</si>
  <si>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</si>
  <si>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</si>
  <si>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</si>
  <si>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</si>
  <si>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</si>
  <si>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</si>
  <si>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</si>
  <si>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</si>
  <si>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</si>
  <si>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</si>
  <si>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</si>
  <si>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</si>
  <si>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</si>
  <si>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</si>
  <si>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</si>
  <si>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</si>
  <si>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</si>
  <si>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ยุพิน</t>
  </si>
  <si>
    <t>-</t>
  </si>
  <si>
    <t>มหาวิทยาลัยเทคโนโลยีราชมงคลพระนคร</t>
  </si>
  <si>
    <t>ทองคำ</t>
  </si>
  <si>
    <t>จุฑามาศ</t>
  </si>
  <si>
    <t>สว่าง</t>
  </si>
  <si>
    <t>สำราญ</t>
  </si>
  <si>
    <t>165 ถนนสิรินธร บางบำหรุ บางพลัด กทม.10700</t>
  </si>
  <si>
    <t>ดุริยางค์</t>
  </si>
  <si>
    <t>คมขำ</t>
  </si>
  <si>
    <t>ภารวี</t>
  </si>
  <si>
    <t>ศรีกาญจน์</t>
  </si>
  <si>
    <t>ชุติมา</t>
  </si>
  <si>
    <t>141</t>
  </si>
  <si>
    <t>142</t>
  </si>
  <si>
    <t>อัมพร</t>
  </si>
  <si>
    <t>จันทิมา</t>
  </si>
  <si>
    <t>ศิริพันธ์</t>
  </si>
  <si>
    <t>รุ่งอรุณ</t>
  </si>
  <si>
    <t>ณัฐมน</t>
  </si>
  <si>
    <t>เชื้อสะอาด</t>
  </si>
  <si>
    <t>ศิริรัตน์</t>
  </si>
  <si>
    <t>คำมี</t>
  </si>
  <si>
    <t>ปริญญา</t>
  </si>
  <si>
    <t>ศุภชัย</t>
  </si>
  <si>
    <t>สมพิศ</t>
  </si>
  <si>
    <t>โพธิ์ทอง</t>
  </si>
  <si>
    <t>ฉวีวรรณ</t>
  </si>
  <si>
    <t>ธัญภัทร</t>
  </si>
  <si>
    <t>โพธิ์ร่มไทร</t>
  </si>
  <si>
    <t>พรรณทอง</t>
  </si>
  <si>
    <t>ขนุนทอง</t>
  </si>
  <si>
    <t>84/1 หมู่ที่ 9 บ้านกระซ้าขาว ตำบลบ้านบ่อ อำเภอเมือง จังหวัดสมุทรสาคร 74000</t>
  </si>
  <si>
    <t>ตำบลบ้านบ่อ อำเภอเมือง จังหวัดสมุทรสาคร 74000</t>
  </si>
  <si>
    <t>เหรียญรวมชัย</t>
  </si>
  <si>
    <t>32/2 ตำบลบ้านบ่อ อำเภอเมือง จังหวัดสมุทคสาคร 74000</t>
  </si>
  <si>
    <t>เสนาะ</t>
  </si>
  <si>
    <t>79 หมู่ที่ 9 ตำบลบ้านบ่อ อำเภอเมือง จังหวัดสมุทรสาคร 74000</t>
  </si>
  <si>
    <t>แบน</t>
  </si>
  <si>
    <t>คชรัตน์</t>
  </si>
  <si>
    <t>70/4 หมู่ที่ 9 ตำบลบ้านบ่อ อำเภอเมือง จังหวัดสมุทรสาคร 74000</t>
  </si>
  <si>
    <t>เพ็ญศรี</t>
  </si>
  <si>
    <t>เสือขำ</t>
  </si>
  <si>
    <t>29/1 หมู่ที่ 9 ตำบลบ้านบ่อ อำเภอเมือง จังหวัดสมุทรสาคร 74000</t>
  </si>
  <si>
    <t>สำรี</t>
  </si>
  <si>
    <t>ช่อทองดี</t>
  </si>
  <si>
    <t>106/2 ตำบลบ้านบ่อ อำเภอเมือง จังหวัดสมุทรสาคร 74000</t>
  </si>
  <si>
    <t>บังออ</t>
  </si>
  <si>
    <t>ดีรอด</t>
  </si>
  <si>
    <t>56/1 ตำบลบ้านบ่อ อำเภอเมือง จังหวัดสมุทรสาคร 74000</t>
  </si>
  <si>
    <t>เจตเจริญ</t>
  </si>
  <si>
    <t>จามิกรุณา</t>
  </si>
  <si>
    <t>วิศรุตา</t>
  </si>
  <si>
    <t>หวล</t>
  </si>
  <si>
    <t>79/1 หมู่ที่ 9 บ้านกระซ้าขาว ตำบลบ้านบ่อ อำเภอเมือง จังหวัดสมุทรสาคร 74000</t>
  </si>
  <si>
    <t>79 หมู่ที่ 9 บ้านกระซ้าขาว ตำบลบ้านบ่อ อำเภอเมือง จังหวัดสมุทรสาคร 74000</t>
  </si>
  <si>
    <t>มะลิ</t>
  </si>
  <si>
    <t>โต๊ะทองแดง</t>
  </si>
  <si>
    <t>70/6 หมู่ที่ 9 บ้านกระซ้าขาว ตำบลบ้านบ่อ อำเภอเมือง จังหวัดสมุทรสาคร 74000</t>
  </si>
  <si>
    <t>ปุ๊</t>
  </si>
  <si>
    <t>84 หมู่ที่ 9 บ้านกระซ้าขาว ตำบลบ้านบ่อ อำเภอเมือง จังหวัดสมุทรสาคร 74000</t>
  </si>
  <si>
    <t>สุรัตน์</t>
  </si>
  <si>
    <t>1/1 หมู่ที่ 1 บ้านกระซ้าขาว ตำบลบ้านบ่อ อำเภอเมือง จังหวัดสมุทรสาคร 74000</t>
  </si>
  <si>
    <t>สิริพร</t>
  </si>
  <si>
    <t>มิ่งบุญ</t>
  </si>
  <si>
    <t>382 หมู่ที่ 1 ตําบล สําโรงใต้ อำเภอพระประแดง จังหวัดสมุทรปราการ</t>
  </si>
  <si>
    <t>ทยากร</t>
  </si>
  <si>
    <t>ภาณิชาภูกานต์</t>
  </si>
  <si>
    <t>ดาริณี</t>
  </si>
  <si>
    <t>ปิ่นทองเจริญ</t>
  </si>
  <si>
    <t>อทิวัต</t>
  </si>
  <si>
    <t>รอดคลองตัน</t>
  </si>
  <si>
    <t>เบญจมาศ</t>
  </si>
  <si>
    <t>เจริญสุข</t>
  </si>
  <si>
    <t>ศิวะพร</t>
  </si>
  <si>
    <t>นาคเกิด</t>
  </si>
  <si>
    <t>ภาวิณี</t>
  </si>
  <si>
    <t>ทองมาก</t>
  </si>
  <si>
    <t>ลภัสรดา</t>
  </si>
  <si>
    <t>บางเทศธรรม</t>
  </si>
  <si>
    <t>สมบุญ</t>
  </si>
  <si>
    <t>พ่วงไพโรจน์</t>
  </si>
  <si>
    <t>วันวิสาข์</t>
  </si>
  <si>
    <t>บางแสง</t>
  </si>
  <si>
    <t>อมรพรรณ</t>
  </si>
  <si>
    <t>รัศมิทัต</t>
  </si>
  <si>
    <t>สุขใจการ์เด้นคอนโด 489 หมู่ที่ 6 ตำบลบางครุ อำเภอพระประแดง จังหวัดสมุทรปราการ 10130</t>
  </si>
  <si>
    <t>159 หมู่ที่ 2 ตำบลบางกระสอบ อำเภอพระประแดง จังหวัดสมุทรปราการ 10130</t>
  </si>
  <si>
    <t>10 หมู่ที่ 3 ตำบลบางน้ำผึ้ง อำเภอพระประแดง จังหวัดสมุทรปราการ 10130</t>
  </si>
  <si>
    <t>50/62 หมู่ที่ 9 ตำบลบางพลีใหญ่ อำเภอบางพลี จังหวัดสมุทรปราการ 10540</t>
  </si>
  <si>
    <t>246 หมู่ที่ 12 ตำบลคลองด่าน อำเภอบางบ่อ จังหวัดสมุทรปราการ 10550</t>
  </si>
  <si>
    <t>1/93 หมู่ที่ 1 ตำบลบางพลีน้อย อำเภอบางบ่อ จังหวัดสมุทรปราการ 10560</t>
  </si>
  <si>
    <t>48/16 หมู่ที่ 1 ตำบลบางโฉลง อำเภอบางพลี จังหวัดสมุทรปราการ 10540</t>
  </si>
  <si>
    <t>26/14 หมู่ที่ 11 ตำบลบางเสาธง อำเภอบางเสาธง จังหวัดสมุทรปราการ 10540</t>
  </si>
  <si>
    <t>77 หมู่ที่ 5 ตำบลในคลองปลากด อำเภอพระสมุทรเจดีย์ จังหวัดสมุทรปราการ 10290</t>
  </si>
  <si>
    <t>52 หมู่ที่ 9 ตำบลบางยอ อำเภอพระประแดง จังหวัดสมุทรปราการ 10130</t>
  </si>
  <si>
    <t>ธิติมา</t>
  </si>
  <si>
    <t>ตะรุสะ</t>
  </si>
  <si>
    <t>นงลักษณ์</t>
  </si>
  <si>
    <t>สิทธิทองจันทร์</t>
  </si>
  <si>
    <t>อภิษฎา</t>
  </si>
  <si>
    <t>มุสิกะพันธ์</t>
  </si>
  <si>
    <t>ปราณา</t>
  </si>
  <si>
    <t>พิศาล</t>
  </si>
  <si>
    <t>พลเขียว</t>
  </si>
  <si>
    <t>กิตติวัฒน์</t>
  </si>
  <si>
    <t>วงษ์อนันต์</t>
  </si>
  <si>
    <t>มารุต</t>
  </si>
  <si>
    <t>คลองตะเคียน</t>
  </si>
  <si>
    <t>ขอนแก่น</t>
  </si>
  <si>
    <t>แดงทองดี</t>
  </si>
  <si>
    <t>ธนัญญา</t>
  </si>
  <si>
    <t>เลขยันต์</t>
  </si>
  <si>
    <t>28 หมู่ที่ 5 ตำบลป่าหวาย อำเภอพระพุทธบาท จังหวัดสระบุรึ</t>
  </si>
  <si>
    <t>15/1 หมู่ที่ 1 ตำบลพุแค อำเภอเฉลิมพระเกียรติ จังหวัดสระบุรี</t>
  </si>
  <si>
    <t>111/4 หมู่ที่ 1 ตำบลนายาว อำเภอพระพุทธบาท จังหวัดสระบุรี</t>
  </si>
  <si>
    <t>17/9 หมู่ที่ 3 ตำบลบ้านลำ อำเภอวิหารแดง จังหวัดสระบุรี</t>
  </si>
  <si>
    <t>70/40 หมู่ที่ 1 ตำบลพุแค อำเภอเฉลิมพระเกียรติ จังหวัดสระบุรี</t>
  </si>
  <si>
    <t>4/1 หมู่ที่ 3 ตำบลวิหารแดง อำเภอวิหารแดง จังหวัดสระบุรี</t>
  </si>
  <si>
    <t xml:space="preserve">28/10-12 หมู่ที่ 8 ตำบลสวนดอกไม้ อำเภอเสาไห้ จังหวัดสระบุรี </t>
  </si>
  <si>
    <t>40 หมู่ที่ 2 ตำบลไก่เส่า อำเภอหนองแซง จังหวัดสระบุรี</t>
  </si>
  <si>
    <t>62 หมู่ที่ 8 ตำบลหน้าพระลาน อำเภอเฉลิมพระเกียรติ จังหวัดสระบุรี</t>
  </si>
  <si>
    <t>พิเชษฐ์</t>
  </si>
  <si>
    <t>หอมแสงประดิษฐ</t>
  </si>
  <si>
    <t>พิศุทธิ์</t>
  </si>
  <si>
    <t>เมืองใหญ่</t>
  </si>
  <si>
    <t>ภาวนา</t>
  </si>
  <si>
    <t>ทิมผ่องใส</t>
  </si>
  <si>
    <t>วัณภา</t>
  </si>
  <si>
    <t>เหรียญไกร</t>
  </si>
  <si>
    <t>ดุษฎี</t>
  </si>
  <si>
    <t>พรหมขาม</t>
  </si>
  <si>
    <t>เบญญาภา</t>
  </si>
  <si>
    <t>วิรุฬห์ภิญโญ</t>
  </si>
  <si>
    <t>นันท์ธยาภรณ์</t>
  </si>
  <si>
    <t>สมิตินันทน์</t>
  </si>
  <si>
    <t>สติมา</t>
  </si>
  <si>
    <t>สุวรรณแสงศรี</t>
  </si>
  <si>
    <t>รุ่งทิวา</t>
  </si>
  <si>
    <t>อึ่งวะระ</t>
  </si>
  <si>
    <t>นฤชล</t>
  </si>
  <si>
    <t>บิลอิสมาแอล</t>
  </si>
  <si>
    <t>กมร</t>
  </si>
  <si>
    <t>สุประภารพงษ์</t>
  </si>
  <si>
    <t>โสภา</t>
  </si>
  <si>
    <t>ไทยลา</t>
  </si>
  <si>
    <t>ฐิติมา</t>
  </si>
  <si>
    <t>พุทธบูชา</t>
  </si>
  <si>
    <t>ไปเจอะ</t>
  </si>
  <si>
    <t>แสนลับสินธุ์</t>
  </si>
  <si>
    <t>ฉัตรสุริยาวงศ์</t>
  </si>
  <si>
    <t>มะโนปา</t>
  </si>
  <si>
    <t>พุทธชาด</t>
  </si>
  <si>
    <t>แย้มวิทยวงค์กุล</t>
  </si>
  <si>
    <t>ณรงค์กร</t>
  </si>
  <si>
    <t>ประสารแสง</t>
  </si>
  <si>
    <t>คงสวัสดิ์</t>
  </si>
  <si>
    <t>พฤทธิ์พิชามญชุ์</t>
  </si>
  <si>
    <t>เพชรจรัส</t>
  </si>
  <si>
    <t>เฟิร์น</t>
  </si>
  <si>
    <t>ดีอินทร์</t>
  </si>
  <si>
    <t>พิมพ์ชนก</t>
  </si>
  <si>
    <t>เหลืองเจริญไพศาล</t>
  </si>
  <si>
    <t>นพมาศ</t>
  </si>
  <si>
    <t>ไทรม้า</t>
  </si>
  <si>
    <t>อรปวีณ์</t>
  </si>
  <si>
    <t>สระใหญ่</t>
  </si>
  <si>
    <t>อารียา</t>
  </si>
  <si>
    <t>มาลาวงษ์</t>
  </si>
  <si>
    <t>อนุสรณ์</t>
  </si>
  <si>
    <t>เฉื่อยฉ่ำ</t>
  </si>
  <si>
    <t>มธุรส</t>
  </si>
  <si>
    <t>เวียงสีมา</t>
  </si>
  <si>
    <t>รุ่งสุวรรณ์</t>
  </si>
  <si>
    <t xml:space="preserve">แจกแผ่นพับประชาสัมพันธ์งานคลินิกเทคโนโลยี ในโครงการส่งเสริมการบริการสังคมสู่การถ่ายทอดเทคโนโลยี (Technology Transfer) รุ่นที่ 1 โดยมีวัตถุประสงค์เพื่อเสริมสร้างองค์ความรู้และฝึกอบรมด้านการตลาด ช่องทางการจัดจำหน่าย และการตลาดออนไลน์ แก่บุคลากร นักศึกษา ประชาชนทั่วไปที่สนใจ ให้สอดคล้องกับสภาวะการตลาดที่เปลี่ยนแปลงไปในปัจจุบัน โดยได้รับเกียรติจาก คุณจีระภา สุริสุข Tiktoker ที่มีผู้ติดตามกว่า 9 แสนคน บรรยายและฝึกปฏิบัติ ถ่ายทอดเทคโนโลยีด้าน ”การคิดคอนเทนต์ TikTok ให้โดดเด่นเป็นไวรัล เทคนิคการคิดคอนเทนต์ใน TikTok เพื่อสร้างรายได้ การตัดต่อคลิปวิดีโอ TikTok ด้วยแอปพลิเคชันสำหรับตัดต่อวิดีโอ และเทคนิคการทำคลิป TikTok ให้โดดเด่นเป็นไวรัล“ ระหว่างวันที่ 5-6 กุมภาพันธ์ 2568 ณ ห้องศูนย์การเรียนรู้ Big Data Virtual Lab ชั้น 4 อาคารราชบุรีดิเรกฤทธิ์ มทร.พระนคร (ศูนย์เทเวศร์) จำนวน 32 คน
</t>
  </si>
  <si>
    <t>มหาวิทยาลัยเทคโลยีราชมงคลพระนคร</t>
  </si>
  <si>
    <t>19/1177 หมู่ที่ 2 ตำบลบางเขน อำเภอเมือง จังหวัดนนทบุรี</t>
  </si>
  <si>
    <t>105/201 ตำบลบางรักพัฒนา อำเภอบางบัวทอง จังหวัดนนทบุรี 11110</t>
  </si>
  <si>
    <t>78/712 ตำบลแสมดำ อำเภอบางขุนเทียน จังหวัดกรุงเทพ 10150</t>
  </si>
  <si>
    <t>81/100 หมู่ที่ 4 ตำบลตลาดขวัญ อำเภอเมือง จังหวัดนนทบุรี 11000</t>
  </si>
  <si>
    <t>62/69 ตำบลเสาธงหิน อำเภอบางใหญ่ จังหวัดนนทบุรี 11140</t>
  </si>
  <si>
    <t>48/6 หมู่ที่ 1 ตำบลศาลากลาง อำเภอบางกรวย จังหวัดนนทบุรี 11130</t>
  </si>
  <si>
    <t>305 แขวงพลับพล เขตวังทองหลาง กรุงเทพ 10310</t>
  </si>
  <si>
    <t>279/28 ตำบลปากเพรียว อำเภอเมือง จังหวัดสระบุรี 18000</t>
  </si>
  <si>
    <t>49/2 หมู่ที่ 17 อำเภอพระประแดง จังหวัดสมุทรปราการ 10130</t>
  </si>
  <si>
    <t>45/131 ตำบลคลองสาม อำเภอคลองหลวง จังหวัดปทุมธษนี 12120</t>
  </si>
  <si>
    <t>150/30 ตำบลบางไผ่ อำเภอเมือง จังหวัดนนทบุรี 11000</t>
  </si>
  <si>
    <t>36/17 ตำบลจอมทอง อำเภอบางค้อ กรุงเทพ 10150</t>
  </si>
  <si>
    <t>29 ตำบลท่าทราย อำเภอเมือง จังหวัดนนทบุรี 11000</t>
  </si>
  <si>
    <t>22 ตำบลศาลาธรรมสมน์ อำเภอทวีวัฒนา กรุงเทพ 10170</t>
  </si>
  <si>
    <t>42/1 ตำบลบางมด อำเภอทุ่งครุ กรุงเทพ</t>
  </si>
  <si>
    <t>14/1489 หมู่ที่ 13 ตำบลบางบัวทอง อำเภอบางบัวทอง จังหวัดนนทบุรี 11110</t>
  </si>
  <si>
    <t>1430 แยก 14/3 ตำบลบางบำหรุ อำเภอ บางพลัด กรุงเทพ 10700</t>
  </si>
  <si>
    <t>18/211 ตำบลบึงยี่โถ อำเภอธัญบุรี จังหวัดปทุมธานี 12130</t>
  </si>
  <si>
    <t>57/460 หมู่ที่ 1 ตำบลศาลากลาง อำเภอบางกรวย จังหวัดนนทบุรี</t>
  </si>
  <si>
    <t xml:space="preserve">Dowg </t>
  </si>
  <si>
    <t>Zixu</t>
  </si>
  <si>
    <t>mr</t>
  </si>
  <si>
    <t>สุวิมล</t>
  </si>
  <si>
    <t>ดีนิวงษ์</t>
  </si>
  <si>
    <t>46/1523 หมู่ที่ 5 ตำบลบางคูรัด อำเภอบางบัวทอง จังหวัดนนทบุรี</t>
  </si>
  <si>
    <t>รมนย์นลิน</t>
  </si>
  <si>
    <t>พันธุ์ดอกแก้ว</t>
  </si>
  <si>
    <t>46/1001 หมู่ที่ 5 ตำบลบางคูรัด อำเภอบางบัวทอง จังหวัดนนทบุรี</t>
  </si>
  <si>
    <t>พิมพ์นารา</t>
  </si>
  <si>
    <t>โรจนวิทยานนท์</t>
  </si>
  <si>
    <t>76/185 ตำบลบางคูรัด อำเภอบางบัวทอง จังหวัดนนทบุรี</t>
  </si>
  <si>
    <t>สุพรรณี</t>
  </si>
  <si>
    <t>78/384 หมู่ที่ 5 ตำบลบางคูรัด อำเภอบางบัวทอง จังหวัดนนทบุรี</t>
  </si>
  <si>
    <t>ชัชฎา</t>
  </si>
  <si>
    <t>ดวงพุมเมศ</t>
  </si>
  <si>
    <t>ตำบลบางคูรัด อำเภอบางบัวทอง จังหวัดนนทบุรี</t>
  </si>
  <si>
    <t>อริยเสถียร</t>
  </si>
  <si>
    <t>ชมพูนุท</t>
  </si>
  <si>
    <t>แดงอรุณ</t>
  </si>
  <si>
    <t>50/197 ตำบลบางคูรัด อำเภอบางบัวทอง จังหวัดนนทบุรี</t>
  </si>
  <si>
    <t>มาเรียม</t>
  </si>
  <si>
    <t>ผลจันทร์งาม</t>
  </si>
  <si>
    <t>39/2 หมู่ที่ 3 ตำบลบางคูรัด อำเภอบางบัวทอง จังหวัดนนทบุรี</t>
  </si>
  <si>
    <t>โชตนา</t>
  </si>
  <si>
    <t>เกิดศิริมงคล</t>
  </si>
  <si>
    <t>46/145 หมู่ที่ 5 ตำบลบางคูรัด อำเภอบางบัวทอง จังหวัดนนทบุรี</t>
  </si>
  <si>
    <t>สมบัติ</t>
  </si>
  <si>
    <t>ประกอบทอง</t>
  </si>
  <si>
    <t>กองรัตน์</t>
  </si>
  <si>
    <t>สุภัสสรน์</t>
  </si>
  <si>
    <t>พุ่มสถิตย์กุล</t>
  </si>
  <si>
    <t>บุษรา</t>
  </si>
  <si>
    <t>เอียดชัง</t>
  </si>
  <si>
    <t>62/285 หมู่ที่ 4 ตำบลบางคูรัด อำเภอบางบัวทอง จังหวัดนนทบุรี</t>
  </si>
  <si>
    <t>มาลี</t>
  </si>
  <si>
    <t>แสงสง่า</t>
  </si>
  <si>
    <t>39/4 หมู่ที่ 3 ตำบลบางคูรัด อำเภอบางบัวทอง จังหวัดนนทบุรี</t>
  </si>
  <si>
    <t>กานต์สิรี</t>
  </si>
  <si>
    <t>ชินพันธ์</t>
  </si>
  <si>
    <t>47/409 หมู่ที่ 8 ตำบลบางคูรัด อำเภอบางบัวทอง จังหวัดนนทบุรี</t>
  </si>
  <si>
    <t>ขวัญหทัย</t>
  </si>
  <si>
    <t>พรกวินพฤทธิ์</t>
  </si>
  <si>
    <t>หนูจันทร์</t>
  </si>
  <si>
    <t>สุขเจริญ</t>
  </si>
  <si>
    <t>กิตติศักดิ์</t>
  </si>
  <si>
    <t>พรหมพันธุ์</t>
  </si>
  <si>
    <t>แพงสี</t>
  </si>
  <si>
    <t>สุขหอม</t>
  </si>
  <si>
    <t>47/541 หมู่ที่ 8 ตำบลบางคูรัด อำเภอบางบัวทอง จังหวัดนนทบุรี</t>
  </si>
  <si>
    <t>นิศารัตน์</t>
  </si>
  <si>
    <t>ซื่อตรง</t>
  </si>
  <si>
    <t>จารุวรรณ</t>
  </si>
  <si>
    <t>รื่นเสือ</t>
  </si>
  <si>
    <t>วราภรณ์</t>
  </si>
  <si>
    <t>เพ็ชร์แก้วหืม</t>
  </si>
  <si>
    <t>สิทธิการ</t>
  </si>
  <si>
    <t>คำดี</t>
  </si>
  <si>
    <t>ธัญพิสิทธิ์</t>
  </si>
  <si>
    <t>รอดนำพา</t>
  </si>
  <si>
    <t>สมุทรเพรียว</t>
  </si>
  <si>
    <t>เทศทอง</t>
  </si>
  <si>
    <t>ปรียา</t>
  </si>
  <si>
    <t>สังข์ทอง</t>
  </si>
  <si>
    <t>ประภวน</t>
  </si>
  <si>
    <t>ป่วนใจ</t>
  </si>
  <si>
    <t>คุณการ</t>
  </si>
  <si>
    <t>แจกแผ่นพับประชาสัมพันธ์งานคลินิกเทคโนโลยี ในโครงการส่งเสริมการบริการสังคมสู่การถ่ายทอดเทคโนโลยี (Technology Transfer) รุ่นที่ 2 ถ่ายทอดเทคโนโลยีด้าน ”การออกแบบลวดลายผลิตภัณฑ์ด้วยเทคนิค Marbling Art เทคนิคการสาธิตและผลิตสินค้าผ่านไลฟ์ใน TikTok การตลาดผลิตภัณฑ์ชุมชนและการขายสินค้าผ่านช่องทางออนไลน์ แก่กลุ่มชุมชน/ผู้ประกอบการใน ตำบลบางคูรัด อำเภอบางบัวทอง จังหวัดนนทบุรี ในวันที่ 11 กุมภาพันธ์ 2568 ณ เทศบาลเมืองบางคูรัด (ทม.บางคูรัด) อำเภอบางบัวทอง จังหวัดนนทบุรี จำนวน 30 คน</t>
  </si>
  <si>
    <t>แจกแผ่นพับประชาสัมพันธ์งานคลินิกเทคโนโลยี ในครงการบริการวิชาการสัญจรสู่ชุมชน ประจำปีงบประมาณ พ.ศ. 2568 กิจกรรมที่ 2 โดยได้รับความอนุเคราะห์วิทยากรจากคณะเทคโนโลยีคหกรรมศาสตร์ จำนวน 2 ราย ได้แก่ อาจารย์ ดร.จักรกฤษณ์  ทองคำ และอาจารย์ศิวกร  ตลับนาค ในกิจกรรมฝึกอบรมและฝึกปฏิบัติการแปรรูปผลผลิตทางการเกษตร หลักสูตรน้ำพริกกระชายกรอบสามรสพลังงานต่ำ  ในวันที่ 18 กุมภาพันธ์ 2568 ณ วิสาหกิจชุมชนภูริธาราพรรณ อำเภอพระพุทธบาท จังหวัดสระบุรี จำนวน 20 คน</t>
  </si>
  <si>
    <t xml:space="preserve"> 28 หมู่ 5 ต.ห้วยป่าหวาย  อ.พระพุทธบาท จ.สระบุรี</t>
  </si>
  <si>
    <t xml:space="preserve"> 21 หมู่ 12 ต.ธารเกษม  อ.พระพุทธบาท  จ.สระบุรี</t>
  </si>
  <si>
    <t xml:space="preserve"> 185 หมู่ 7 ต.พระพุทธบาท  อ.พระพุทธบาท  จ.สระบุรี</t>
  </si>
  <si>
    <t xml:space="preserve"> 31 หมุ่ 5 ต.ห้วยป่าหวาย  อ.พระพุทธบาท จ.สระบุรี</t>
  </si>
  <si>
    <t xml:space="preserve"> 1/1 หมู่ 5 ต.ห้วยป่าหวาย  อ.พระพุทธบาท จ.สระบุรี</t>
  </si>
  <si>
    <t>43 หมู่ 5 ต.ห้วยป่าหวาย  อ.พระพุทธบาท จ.สระบุรี</t>
  </si>
  <si>
    <t>9849 หมู่ 5 ต.ห้วยป่าหวาย  อ.พระพุทธบาท จ.สระบุรี</t>
  </si>
  <si>
    <t>3 หมู่ 5 ต.ห้วยป่าหวาย  อ.พระพุทธบาท จ.สระบุรี</t>
  </si>
  <si>
    <t xml:space="preserve"> 39/38 หมู่ 12 ต.พระพุทธบาท  อ.พระพุทธบาท จ.สระบุรี</t>
  </si>
  <si>
    <t>15 หมู่ 5 ต.ห้วยป่าหวาย  อ.พระพุทธบาท จ.สระบุรี</t>
  </si>
  <si>
    <t>ต.ห้วยป่าหวาย  อ.พระพุทธบาท จ.สระบุรี</t>
  </si>
  <si>
    <t>พงษ์เทพ</t>
  </si>
  <si>
    <t>ใจเกษม</t>
  </si>
  <si>
    <t>ตะรถชุสะ</t>
  </si>
  <si>
    <t>จรัญ</t>
  </si>
  <si>
    <t>พิมพา</t>
  </si>
  <si>
    <t>วรดร</t>
  </si>
  <si>
    <t>ทองสวัสดิ์</t>
  </si>
  <si>
    <t>อำนาจ</t>
  </si>
  <si>
    <t>ละมัย</t>
  </si>
  <si>
    <t>เตือนใจ</t>
  </si>
  <si>
    <t>คำรอด</t>
  </si>
  <si>
    <t>สุดจำ</t>
  </si>
  <si>
    <t>บุญมา</t>
  </si>
  <si>
    <t>ทองละมูล</t>
  </si>
  <si>
    <t>พนมวัลย์</t>
  </si>
  <si>
    <t>อุทธา</t>
  </si>
  <si>
    <t>บรรเทาทุกข์</t>
  </si>
  <si>
    <t>สง่า</t>
  </si>
  <si>
    <t>หอม</t>
  </si>
  <si>
    <t>โสภี</t>
  </si>
  <si>
    <t>ฝอย</t>
  </si>
  <si>
    <t>ภูทอง</t>
  </si>
  <si>
    <t>นุจรี</t>
  </si>
  <si>
    <t>เคหะทอง</t>
  </si>
  <si>
    <t>อรอนงค์</t>
  </si>
  <si>
    <t>ทิพยมลทา</t>
  </si>
  <si>
    <t>นิภาภรณ์</t>
  </si>
  <si>
    <t>คำพูด</t>
  </si>
  <si>
    <t>แถมยิ้ม</t>
  </si>
  <si>
    <t>ชัญญานุช</t>
  </si>
  <si>
    <t>อุทัย</t>
  </si>
  <si>
    <t>พลอยนุช</t>
  </si>
  <si>
    <t>ศรีไพร</t>
  </si>
  <si>
    <t>สุวรรณ</t>
  </si>
  <si>
    <t>กองชุน</t>
  </si>
  <si>
    <t>3/1 หมู่ที่ 5 ต.ห้วยป่าหวาย  อ.พระพุทธบาท จ.สระบุรี</t>
  </si>
  <si>
    <t>21 หมู่ที่ 12 ต.ห้วยป่าหวาย  อ.พระพุทธบาท จ.สระบุรี</t>
  </si>
  <si>
    <t>จัดนิทรรศการงานคลินิกเทคโนโลยี และแจกแผ่นพับประชาสัมพันธ์งานคลินิกเทคโนโลยี ภายใต้โครงการการพัฒนาผลิตภัณฑ์สินค้าชุมชน ปีงบประมาณ พ.ศ. 2568 จังหวัดสมุทรปราการ ในวันที่ 21 มกราคม 2568 ณ ห้องประชุม Canvas Hall ชั้น 1 โรงแรม Blue Hippo จังหวัดสมุทรปราการ</t>
  </si>
  <si>
    <t>อุดมรักษาสกุล</t>
  </si>
  <si>
    <t>มหาวิทยาลัยเทคโนโลยีราชมงคลกรุงเทพ</t>
  </si>
  <si>
    <t xml:space="preserve">สำนักงานพัฒนาชุมชนจังหวัดสมุทรปราการ  </t>
  </si>
  <si>
    <t>สงวนพวก</t>
  </si>
  <si>
    <t>อบเชย</t>
  </si>
  <si>
    <t>ดรุณพันธ์</t>
  </si>
  <si>
    <t>จินดาจำนง</t>
  </si>
  <si>
    <t>สุธีบุตร</t>
  </si>
  <si>
    <t>มาแสวง</t>
  </si>
  <si>
    <t>พานิช</t>
  </si>
  <si>
    <t>ผศ.ดร.</t>
  </si>
  <si>
    <t>สุธรรม </t>
  </si>
  <si>
    <t>ศิวาวุธ</t>
  </si>
  <si>
    <t>กฤษณ์ </t>
  </si>
  <si>
    <t>นารีรัตน์ </t>
  </si>
  <si>
    <t>ปฐวี </t>
  </si>
  <si>
    <t>ดร.</t>
  </si>
  <si>
    <t>ผศ</t>
  </si>
  <si>
    <t>ดร</t>
  </si>
  <si>
    <t xml:space="preserve">ศุภัคษร </t>
  </si>
  <si>
    <t>อยู่สงค์</t>
  </si>
  <si>
    <t xml:space="preserve">ปริญญา </t>
  </si>
  <si>
    <t xml:space="preserve">ณรงค์กร </t>
  </si>
  <si>
    <t xml:space="preserve">ฉวีวรรณ </t>
  </si>
  <si>
    <t>อยู่สมบูรณ์</t>
  </si>
  <si>
    <t xml:space="preserve">นำโชค </t>
  </si>
  <si>
    <t>ชมกระโทก</t>
  </si>
  <si>
    <t xml:space="preserve">ชลิดา </t>
  </si>
  <si>
    <t xml:space="preserve">รุ่งโรจน์ </t>
  </si>
  <si>
    <t>สุพงษ์วิบูลพันธ์</t>
  </si>
  <si>
    <t xml:space="preserve">อัญชนา </t>
  </si>
  <si>
    <t>ขัตติยะวงศ์</t>
  </si>
  <si>
    <t xml:space="preserve">เปรมระพี </t>
  </si>
  <si>
    <t>อุยมาวีรหิรัญ</t>
  </si>
  <si>
    <t xml:space="preserve">ผุสสดี </t>
  </si>
  <si>
    <t>วัฒนเมธา</t>
  </si>
  <si>
    <t xml:space="preserve">เกียรติพงษ์ </t>
  </si>
  <si>
    <t>ศรีจันทึก</t>
  </si>
  <si>
    <t xml:space="preserve">สิริรัตน์ </t>
  </si>
  <si>
    <t xml:space="preserve">น้อมจิตต์ </t>
  </si>
  <si>
    <t xml:space="preserve">ชลากร </t>
  </si>
  <si>
    <t>อัจฉรา </t>
  </si>
  <si>
    <t>ดร.นิพาภรณ์ แสงสว่าง  คณะศิลปศาสตร์ มหาวิทยาลัยเทคโนโลยีราชมงคลกรุงเทพ  ให้คำปรึกษาและแนวทางการแก้ปัญหาโดยทดสอบลองหลายบรรจุภัณฑ์ว่าบรรจุภัณฑ์ลักษณะไหนที่เป็นเอกลักษณ์ และสามารถเก็บบรรจุภัณฑ์กลิ่นหอมได้นาน</t>
  </si>
  <si>
    <t>คำสะอาด</t>
  </si>
  <si>
    <t>สิทธิชัย</t>
  </si>
  <si>
    <t>สำเภาพล</t>
  </si>
  <si>
    <t>44/1 หมู่ที่ 2 ตำบลโคกหาร อำเภอเขาพนม จังหวัดกระบี่</t>
  </si>
  <si>
    <t>143</t>
  </si>
  <si>
    <t>แจกแผ่นพับประชาสัมพันธ์งานคลินิกเทคโนโลยี ในโครงการบริการวิชาการสัญจรสู่ชุมชน ประจำปีงบประมาณ พ.ศ. 2568 กิจกรรมที่ 2 โดยได้รับความอนุเคราะห์วิทยากรจากคณะเทคโนโลยีคหกรรมศาสตร์ จำนวน 2 ราย ได้แก่ อาจารย์ ดร.จักรกฤษณ์  ทองคำ และอาจารย์ศิวกร  ตลับนาค ในกิจกรรมฝึกอบรมและฝึกปฏิบัติการแปรรูปผลผลิตทางการเกษตร หลักสูตรน้ำพริกกระชายกรอบสามรสพลังงานต่ำ  ในวันที่ 18 กุมภาพันธ์ 2568 ณ วิสาหกิจชุมชนภูริธาราพรรณ อำเภอพระพุทธบาท จังหวัดสระบุรี จำนวน 20 คน</t>
  </si>
  <si>
    <t>√</t>
  </si>
  <si>
    <t>แจกแผ่นพับประชาสัมพันธ์งานคลินิกเทคโนโลยี ในโครงการพัฒนาผลิตภัณฑ์แปรรูปจากอาหารทะเลของวิสาหกิจชุมชนแปรรูปอาหารทะเลบ้านกระซ้าขาว จังหวัดสมุทรสาคร ซึ่งเป็นกิจกรรมถ่ายทอดเทคโนโลยีแก่ผู้ประกอบการในพื้นที่เป้าหมาย 8 จังหวัด ภาคกลางตอนล่าง ภายใต้แผนงานการส่งเสริมการนำนวัตกรรมไปใช้ประโยชน์ในพื้นที่เพื่อพัฒนาสังคมและชุมชน (Area-based Innovation for Community) ประจำปีงบประมาณ 2567 ระหว่างวันที่ 6-8 มกราคม 2568 ณ วิสาหกิจชุมชนแปรรูปอาหารทะเลบ้านกระซ้าขาว จังหวัดสมุทรสาคร จำนวน 15 คน</t>
  </si>
  <si>
    <t>ให้คำปรึกษาและแนวทางการนําดินสมุทรปราการมาทําการปั้นหรือเป็นส่วนผสมใน การนําไปปั้น ต้องการเตาเผาขนาดเล็ก เครื่องร่อนดิน แม่พิมพ์ที่หลากหลาย และบบรรจุภัณฑ์ที่สวยงาม ตรงความต้องการของผู้บริโภค</t>
  </si>
  <si>
    <t>รศ.ดร.วิไลวรรณ ลีนะกุล คณะวิทยาศาสตร์และเทคโนโลยี ให้คำปรึกษาในการพัฒนาคุณภาพวัตถุดิบ ด้วยการศึกษาความเป็นไปได้ในการพัฒนาเนื้อดินปั้นจากดินสมุทรปราการ พร้อมทั้งวิเคราะห์ทดสอบสมบัติที่เกี่ยวข้อง ทดสอบสมบัติของเนื้อดินปั้นที่มีอัตราส่วนผสมระหว่างดินสมุทรปราการเป็นหลักที่อัตราส่วนต่าง ๆ ตามสูตรที่ออกแบบไว้ โดยใช้เฟลด์สปาร์ ดินเกาลิน และทรายเป็นวัตุดิบสำหรับปรับปรุงสมบัติของดินสมุทรปราการ จากนั้นนําไปขึ้นรูปก่อนนําไปเผาที่อุณหภูมิเดียวกันของแต่ละสูตรสำหรับทำผลิตภัณฑ์ สโตนแวร์ ทดสอบสมบัติที่เกี่ยวข้อง เพื่อให้เกิดการใช้ประโยชน์จากการนําดินในจังหวัดสมุทรปราการมาใช้ได้อย่างเหมาะสม สร้างอัตลักษณ์กับผลิตภัณฑ์ และสร้างมูลค่าเพิ่มจากเรื่องราวความเป็นอัตลักษณ์ของผลิตภัณฑ์
ดร.ชลากร อุดมรักษาสกุล คณะวิศวกรรมศาสตร์ ให้คำปรึกษาในการพัฒนาและออกแบบเครื่องจักร ด้วยการสร้างเตาเผาขนาดเล็กที่สามารถดำเนินการในพื้นที่บ้านเรือนเพื่อลดต้นทุนการผลิตในขั้นตอนการเผา ทำให้ผู้ประกอบการไม่ต้องเช่าเหมาเตา ซึ่งมีราคาค่อนข้างสูง ลดความล่าช้าที่เกิดจากกระบวนการผลิต เนื่องจากต้องปั้นสินค้าให้เต็มเตาก่อน รอรับงานที่ลูกค้าสั่งให้เต็มเตาก่อนค่อยนำไปเผาเพื่อลดปริมาณค่าใช้จ่ายลดต้นทุนในการเช่าเตาในแต่ละครั้ง อีกทั้งยังสามารถกำหนดระยะเวลาในการส่งมอบชิ้นงานให้กับลูกค้าได้เนื่องจากไม่ต้องรอคำสั่งซื้อจากลูกค้าเพื่อรวบรวมให้ได้ชิ้นงานครบตามจำนวนที่จะนําไปเช่าเตาเผาได้คุ้มค่า และเพิ่มประสิทธิภาพการทำงานให้ดียิ่งขึ้น ด้วยการเพิ่มระบบ LOT ติดตั้งเซนเซอร์ตรวจวัดอุณหภูมิ มีระบบสั่งการควบคุมอุณหภูมิ สามารถตรวจสอบอุณหภูมิที่แท้จริง โดยแสดงผลผ่านระบบและ Dashboard</t>
  </si>
  <si>
    <t>ให้คำปรึกษาและแนวทางการพัฒนาเครื่องจักร ความต้องการนวัตกรรมเครื่องบ่มเครื่องกวน เครื่องคัดแยกนํ้า เนื้อ เม็ด รวมถึงการบรรจุ</t>
  </si>
  <si>
    <t>ดร.ชลากร อุดมรักษาสกุล คณะวิศวกรรมศาสตร์ ให้คำปรึกษาในการพัฒนาและออกแบบเครื่องจักรโดยพัฒนาและออกแบบเครื่องกวนส่วนผสมบ๊วยโบราณ ในขั้นตอนของการกวนส่วนผสม เพื่อเพิ่มกําลังการผลิตสินค้าให้มากขึ้น เนื่องจากปัจจุบันผู้ประกอบการใช้ไม้พายกวนด้วยมือ และวัดอุณหภูมิให้ได้ตามที่ต้องการ โดยปรับเปลี่ยนตัวควบคุมการทำงานให้ทำงานตามกำหนดเวลาและอุณหภูมิที่เหมาะสม เพิ่มกลไกในการยกหัวกวน เพื่อความสะดวกในการทำงาน และปรับเปลี่ยนใบพายให้เหมาะสมกับการกวนลูกบ๊วยไม่ให้เละเกินไป</t>
  </si>
  <si>
    <t>ให้คำปรึกษาและแนวทางการพัฒนากระบวนการผลิตขนมเบื้องให้มีมาตรฐานเป็นขั้นตอน มาตรฐานที่ต้องการ ได้แก่ อย. และฮาลาล ต้องการผลิตขนมเบื้องให้มีอายุการเก็บรักษาที่นานขึ้นจากปกติแป้งจะไม่กรอบหลังการเก็บไว้เพียง 1 วัน เนื่องจากแป้งขนมเบื้อง หลังจากให้ความร้อนจนสุก และตกแต่งหน้าขนมด้วยครีมกับไส้ขนมที่มีความชื้น ส่งผลให้แป้งขนมเบื้องไม่กรอบ</t>
  </si>
  <si>
    <t>ผศ.ดร.ศุภัคษร มาแสวง คณะเทคโนโลยีคหกรรมศาสตร์ ให้คำปรึกษาในการวิเคราะห์ปัญหาในแต่ละขั้นตอนการผลิตและระบุปัญหาร่วมกับผู้ประกอบการ พบว่าแป้งที่เซ็ทตัวแล้วของขนมเบื้องได้รับความชื้นจากหน้าขนมเบื้อง ได้แก่ ครีมและไส้ วิธีป้องการกันหรือชะลอการเคลื่อนที่ของน้ำจากไส้ที่ชื้นกว่าแป้งขนมเบื้องด้วยการปรับสูตรของแป้งโดยเคลือบผิวหน้าของแผ่นแป้งด้วยฟิล์มกินได้ที่บางและใส ไม่ส่งผลต่อรสชาติของขนมเบื้อง เช่น ไข่ขาว เจลาติน หรือสารก่อเจลอื่น และเลือกใช้บรรจุภัณฑ์ที่ลดการแตกหักเสียหายของผลิตภัณฑ์ สามารถที่ปิดสนิทป้องกันการเปลี่ยนแปลงความชื้นของผลิตภัณฑ์ขนมเบื้องที่มีผลต่อเนื้อสัมผัสและความกรอบของผลิตภัณฑ์ และป้องการเก็บการเหม็นหืนของครีมและไส้ของขนมเบื้องระหว่างการเก็บให้ความรู้เกี่ยวกับกฎหมายระเบียบ ข้อบังคับ และการปฏิบัติ ทั้งด้านอาคารสถานที่ อุปกรณ์ กระบวนการผลิต การสุขาภิบาล การจัดบุคลากร การจดบันทึกข้อมูลสำคัญ และการจัดเตรียมเอกสารที่เกี่ยวข้อง แบบแปลนของสถานที่ผลิตที่จะดำเนินการปรับปรุงแสดงแผนผังการผลิต และที่ตั้งของอุปกรณ์ต่าง ๆ ให้สอดคล้องกับข้อกำหนดและกฎหมายในการขอรับรองมาตรฐาน และทดสอบคุณภาพขนมเบื้องแม่ผักกาดอ้างอิงมาตรฐานผลิตภัณฑ์ชุมชน ขนมเบื้อง</t>
  </si>
  <si>
    <t>ให้คำปรึกษาและแนวทางการปรับปรุงกระบวนการสกัดสารสมุนไพรไม่ให้มีแบคทีเรียปนเปื้อนในการผลิตสินค้าเจลอาบน้ำตำลึง ปรับสูตรใหม่ให้มีความง่ายกว่าสูตรเดิม สะดวกรวดเร็ว ลดเวลาการผลิต ทำเจลอาบน้ำให้มีประสิทธิภาพบํารุงผิว โดยเน้นสารสกัดจากธรรมชาติ เช่น สารสกัดใบตำลึง น้ำผึ้งชันโรง ฯลฯ สูตรเดิมใช้เวลาตั้งแต่สกัดสารจนได้เจลอาบน้ำใช้เวลา 15 วัน และมีอายุการเก็บรักษาไม่เกิน 1-2 เดือน จึงต้องการสูตรใหม่ที่ใช้เวลาสั้นลง มีอายุการเก็บรักษามากกว่า 6 เดือน</t>
  </si>
  <si>
    <t>อาจารย์อัญชนา ขัตติยะวงศ์ คณะวิทยาศาสตร์และเทคโนโลยี ให้คำปรึกษาในการพัฒนาคุณภาพวัตถุดิบ คือ สารสกัดใบตำลึงให้มีความบริสุทธิ์ปราศจากเชื้อแบคทีเรีย โดยแบบเดิมใช้ใบสดแล้วสกัดด้วย Ethyl Alcohol 70 % คาดว่าน้ำที่มีในใบตำลึงสดอาจทำให้ประสิทธิภาพในการสกัด และฆ่าเชื้อแบคทีเรียลดลง จึงส่งผลให้เกิดการปนเปื้อนของเชื้อแบคทีเรียได้ จึงควรใช้ Ethyl Alcohol 95 % ในขั้นตอนการสกัดใบตำลึง ทำการเปรียบเทียบการสกัดโดยใช้ใบสด และการใช้ใบแห้ง แล้วเปรียบเทียบการสกัดทั้ง 2 แบบ ว่าแบบไหนได้สารสกัดที่ปราศจากเชื้อแบคทีเรียได้มากกว่ากัน โดยทดสอบในห้องปฏิบัติการ ปัจจัยที่ควบคุมให้คงที่คือการชั่งปริมาณวัตถุดิบคือใบตำลึง และการตวง ( Ethyl Alcohol) ที่ใช้ในการสกัดสาร และทำการพัฒนาปรับปรุงกระบวนการผลิตเจลอาบน้ำตำลึงสูตรใหม่ให้มีความง่ายกว่าสูตรเดิมสะดวกรวดเร็ว โดยลดขั้นตอน และลดเวลาการผลิต เน้นสารสกัดจากธรรมชาติ เช่น สารสกัดใบตำลึง สารโพรโพลิส น้ำผึ้งชันโรง ฯลฯ และสารสำคัญที่เพิ่มความชุ่มชื่นให้กับผิวคือ Essential Oil  สูตรใหม่จะใช้เวลาตั้งแต่สกัดสารจนได้เจลอาบน้ำใช้ระยะเวลาเพียง 7 วัน เป็นการลดระยะเวลาในการผลิต และมีอายุในการเก็บรักษามากกว่า 6 เดือน เนื่องจากใส่สารฆ่าเชื้อจากธรรมชาติ</t>
  </si>
  <si>
    <t>ให้คำปรึกษาและแนวทางการพัฒนากะปิให้มีก้อนขนาดเล็ก และบรรจุภัณฑ์ที่ตรงตามความต้องการของผู้บริโภค</t>
  </si>
  <si>
    <t>ผศ.ดร.น้อมจิตต์ สุธีบุตร คณะเทคโนโลยีคหกรรมศาสตร์ ให้คำปรึกษาในการพัฒนาผลิตภัณฑ์กะปิแห้งแบบก้อน โดยใช้วิธีการขึ้นรูปเป็นก้อนด้วยพิมพ์ซิลิโคน นําไปอบแห้งด้วยตู้อบลมร้อน ควบคุมอุณหภูมิและเวลาในการอบแห้ง ตรวจสอบคุณภาพความชื้นของผลิตภัณฑ์ และค่า Aw ไม่เกิน 0.45 เพื่อควบคุมให้ผลิตภัณฑ์มีคุณภาพสม่ำเสมอ พัฒนาและออกแบบบรรจุภัณฑ์ สำหรับกะปิแห้งแบบก้อน ออกแบบบรรจุภัณฑ์เป็นกล่องกระดาษ ซึ่งบรรจุกะปิแห้งแบบก้อน ก้อนละ 10 กรัม ห่อด้วยกระดาษฟอยด์เคลือบไข ใส่กล่องกระดาษ กล่องละ 10 ก้อน ออกแบบฉลากให้มีข้อมูลครบถ้วนตามข้อกำหนด เพื่อช่วยให้ผู้ประกอบการใช้แนบในการยื่นขอรับรองมาตรฐานของผลิตภัณฑ์ใหม่</t>
  </si>
  <si>
    <t>ให้คำปรึกษาและแนวทางการยืดอายุอาหารให้เก็บได้นานที่สุด ต้องการต่อยอด
ผลิตภัณฑ์ปลาสลิดทอดให้เป็นข้าวเกรียบปลาสลิด ซึ่งยังไม่มีวิธีทำที่เป็นมาตรฐาน และยังไม่มีบรรจุภัณฑ์</t>
  </si>
  <si>
    <t>ดร.เปรมระพี อุยมาวีรหิรัญ คณะเทคโนโลยีคหกรรมศาสตร์ ให้คำปรึกษาในการพัฒนาสูตรและออกแบบกระบวนการผลิตข้าวเกรียบปลาสลิด เนื่องจากข้าวเกรียบที่ผลิตใช้ปลาสลิดทอดเป็นวัตถุดิบจึงทำให้ผลิตภัณฑ์มีการพองตัวหลังทอดไม่สม่ำเสมอ ส่งผลต่อลักษณะเนื้อสัมผัสและลักษณะปรากฎของผลิตภัณฑ์ เพื่อให้ผลิตภัณฑ์มีคุณภาพคงที่ โดยอาจเติมสารไฮโดรคอลลอยด์ เช่น CMC ในส่วนผสมเพื่อเพิ่มการยึดเกาะและการพองตัว ควบคุมความชื้นของข้าวเกรียบหลังอบให้เหมาะสมโดยต้องไม่เกินร้อยละ 12 ซึ่งมีผลต่อการพองตัวของข้าวเกรียบหลังทอดแบบน้ำมันท่วม โดยควบคุมคุณภาพข้าวเกรียบปลาสลิด หลังการผลิตและระหว่างการเก็บรักษา ด้านบรรจุภัณฑ์ควรเลือกวัสดุและออกแบบรูปทรงที่เหมาะสมของบรรจุภัณฑ์ รวมถึงฉลากที่ใช้แสดงข้อมูลของผลิตภัณฑ์ เนื่องจากบรรจุภัณฑ์ที่ใช้ในปัจจุบันยังไม่เหมาะสม รวมถึงฉลากเดิมยังไม่ตอบโจทย์ในเรื่องของการส่งเสริมการขาย ไม่มีจุดเด่น และไม่น่าสนใจ มีรูปแบบคล้ายกับข้าวเกรียบทั่วไปที่มีการจำหน่ายในท้องตลาด ส่งผลต่อการตัดสินใจซื้อของผู้บริโภค ควรพัฒนาต้นแบบบรรจุภัณฑ์ที่เน้นความคุ้มค่าของการลดต้นทุนสำหรับกระบวนการผลิต รองรับประโยชน์ในเรื่องของการใช้งาน การเปิด-ปิด ความสะดวกสบายและปกป้องผลิตภัณฑ์สำหรับการขนส่ง การจัดเก็บ โดยใช้บรรจุภัณฑ์ที่มีวัสดุและรูปแบบการบรรจุ คือ 1. การใช้บรรจุภัณฑ์ในถุงของถุงซิปล็อคพลาสติกใสชนิดโพลิเอทิลีนความหนาแน่นสูงแบบก้นตั้ง ผนึกถุงด้วยเครื่องซีลร้อน เพื่อป้องกันการเกิดออกซิเดชันหรือการเหม็นหืน และยังคงทำให้ผู้บริโภคมองเห็นผลิตภัณฑ์ มีน้ำหนักเบา มีพื้นที่ในการแสดงรายละเอียดหรือติดฉลาก หรือจัดพิมพ์ด้วยระบบออฟเซ็ท (Offset printing) อีกทั้งยังสามารถลดพื้นที่จัดเก็บและขนส่งได้สะดวก 2. การใช้กล่องกระดาษเป็นบรรจุชั้นนอก โดยมีบรรจุเดิมที่เป็นถุงพลาสติกใสห่อหุ้มข้าวเกรียบชั้นแรก ช่วยให้ผลิตภัณฑ์มีรูปทรงสวยงามไม่แตกเสียหาย มีพื้นที่ในการแสดงรายละเอียดหรือติดฉลาก หรือจัดพิมพ์ด้วยระบบออฟเซ็ท อีกทั้งยังสามารถลดพื้นที่จัดเก็บและขนส่งได้สะดวก</t>
  </si>
  <si>
    <t>ให้คำปรึกษาและแนวทางการพัฒนาออกแบบเครื่องปั้นไส้ ขนมปั้นไส้ ขนมปั้นสิบ ต้องการออกแบบผลิตภัณฑ์สินค้าใหม่ให้เข้ากับขนม สามารถใส่หลายรสได้ น่าใช้น่ามองสะดวกต่อผู้บริโภค เก็บง่ายเมื่อบริโภคเสร็จ สามารถทำให้อาหารยังคงสภาพเหมือนเดิม</t>
  </si>
  <si>
    <t>ผศ.ดร.เกียรติพงษ์ ศรีจันทึก คณะสถาปัตยกรรมศาสตร์และการออกแบบ ให้คำปรึกษาในการพัฒนาเครื่องมือสำหรับปั้นไส้ขนมปั้นสิบให้สามารถใช้งานง่ายสะดวก ต่อผู้ประกอบการ ออกแบบบรรจุภัณฑ์สำหรับห่อหุ้มสินค้าให้คงคุณภาพยาวนานขึ้นเหมาะสำหรับซื้อเป็นของฝากเดินทางสะดวก และส่งเสริมภาพลักษณ์ที่ดีให้กับสินค้า ออกแบบบรรจุภัณฑ์ชั้นใน บรรจุภัณฑ์ชั้นนอก และบรรจุภัณฑ์ขนส่ง</t>
  </si>
  <si>
    <t>ให้คำปรึกษาและแนวทางการพัฒนาบรรจุภัณฑ์ดูสวยงามน่าสนใจ อยากพัฒนาบรรจุภัณฑ์น้ำพริกเผาเห็ด ข้าวเกรียบเห็ด ให้คงสภาพเดิม สามารถเก็บรักษารสชาติและเนื้อสัมผัสเดิม อยากมีโมเดลจําลองอาหาร เพื่อใช้ในการส่งเสริมการขาย สร้างภาพลักษณ์ที่ดี และลดต้นทุนในการผลิตสินค้าจากการต้องใช้สินค้าจริงมาโชว์ เพราะสินค้าจริงเมื่อนํามาใช้แล้วนำกลับมาใช้ซํ้าไม่ได้</t>
  </si>
  <si>
    <t>ผศ.ดร.เกียรติพงษ์ ศรีจันทึก คณะสถาปัตยกรรมศาสตร์และการออกแบบ ให้คำปรึกษาในเรื่องการออกแบบบรรจุภัณฑ์ให้รักษาคุณภาพของรสชาติไว้ได้นาน และส่งเสริมภาพลักษณ์ที่ดี เพื่อช่วยกระตุ้นการขาย ผลิตโมเดลจำลองน้ำพริกเห็ด และข้าวเกรียบเพื่อลดต้นทุนในการใช้ของจริงในการจัดแสดงสินค้า โดยใช้วัสดุจากเรซิ่น พาราฟิน และหล่อขึ้นรูปตามกระบวนการขึ้นรูปหุ่นจำลอง</t>
  </si>
  <si>
    <t>ให้คำปรึกษาและแนวทางการพัฒนาและออกแบบกระบวนการผลิตผลิตภัณฑ์กะปิโหว่ ให้ตรงกับความต้องการของผู้บริโภค และต้องการออกแบบและพัฒนาเครื่องปอกหอม</t>
  </si>
  <si>
    <t>ดร.ชลากร อุดมรักษาสกุล คณะวิศวกรรมศาสตร์ ให้คำปรึกษาในการพัฒนาและออกแบบกระบวนการผลิต โดยใช้น้ำตาลมะพร้าวและสารให้ความหวาน (อิริทริทอล) ทดแทนน้ำตาลทรายในสูตรเดิม พัฒนาและออกแบบเครื่องปอกหัวหอม ให้สามารถปอกเปลือกหัวหอมได้อย่างมีประสิทธิภาพ เพื่อเพิ่มกําลังการผลิตสินค้าให้มากขึ้น กําลังการผลิต 15-20 กก./ชั่วโมง</t>
  </si>
  <si>
    <t>ให้คำปรึกษาและแนวทางการแก้ปัญหาวัตถุดิบหลักในการทำขนมครก (แป้งโม่จากข้าวสาร) มีอายุการเก็บรักษาแป้งสดที่สั้นเกินไปซึ่งอยู่ได้ประมาณ 1-2 ชั่วโมงระหว่างการขาย และปัญหาความชื้นของวัตถุดิบที่มีผลต่อคุณภาพแป้งในแต่ละการผลิตที่ไม่คงที่ จึงต้องการยืดอายุวัตถุดิบแป้งสดให้มีอายุการเก็บรักษาได้นานขึ้น ต้องการเครื่องจักรที่สามารถรักษาอุณหภูมิความร้อนของขนมครกที่แคะขึ้นมาแล้วในระหว่างรอการขายให้คงความอุ่นของขนมได้นานขึ้น 1-2 ชั่วโมง ระหว่างรอจําหน่าย ต้องการยกระดับบรรจุภัณฑ์เพื่อตอบสนองการจัดจำหน่ายตามงานแสดงสินค้าต่าง ๆ หรือรับออกงานนอกสถานที่ให้บรรจุภัณฑ์มีความสวยงามมีเอกลักษณ์ และเป็นการจัดเรียงขนมที่เป็นระเบียบ</t>
  </si>
  <si>
    <t>อาจารย์คณิต อยู่สมบูรณ์ คณะสถาปัตยกรรมศาสตร์และการออกแบบ ให้คำปรึกษาในการพัฒนากระบวนการหมักแป้งสด โดยทดลองใช้ระบบ Modified Atmosphere Packaging (MAP) ในการเก็บแป้งสด เช่น บรรจุในบรรจุภัณฑ์สุญญากาศหรือบรรจุในสภาพแวดล้อมที่ลดปริมาณออกซิเจน ควบคุมความชื้น โดยการจัดเก็บข้าวสารหรือแป้งสดในพื้นที่ที่มีการควบคุมความชื้น เช่น การใช้เครื่องลดความชื้นในพื้นที่จัดเก็บวัตถุดิบ การอบรมพนักงาน โดยให้ความรู้เกี่ยวกับการจัดการวัตถุดิบและการตรวจสอบคุณภาพแป้งก่อนนําไปใช้ เพื่อรักษาคุณภาพของแป้ง การใช้เทคโนโลยีรักษาความร้อน โดยการออกแบบกลไกที่สามารถรักษาอุณหภูมิที่เหมาะสม (40-60°C) เพื่อคงความอุ่นของขนมครก โดยใช้วัสดุที่กักเก็บความร้อนได้ดี เช่น สแตนเลสสองชั้น หรือวัสดุที่มีฉนวนกันความร้อน ใช้แหล่งพลังงานแบบพกพาได้ เช่น แบตเตอรี่ขนาดเล็กเป็นแหล่งกำเนิดพลังงาน เพื่อความสะดวกในการเคลื่อนย้าย ใช้เทคโนโลยี PID Control เพื่อรักษาอุณหภูมิให้คงที่ โดยติดตั้งเซ็นเซอร์วัดอุณหภูมิและระบบปรับความร้อนอัตโนมัติ ออกแบบเครื่องให้เหมาะสมกับขนาดและจำนวนขนมครก เช่น มีถาดแยกสำหรับการวางขนมที่สามารถรักษาความกรอบด้านนอกได้ดี ส่วนการออกแบบบรรจุภัณฑ์ที่สวยงามและมีเอกลักษณ์ ต้องใช้วัสดุที่เป็นมิตรต่อสิ่งแวดล้อม เช่น กระดาษเคลือบกันความชื้นหรือพลาสติกชีวภาพ (Biodegradable Plastic) ออกแบบโลโก้และกราฟิก "ร้านหยกบุญ ขนมครก" ให้สะท้อนความเป็นไทย อัตลักษณ์ความเป็นจังหวัดสมุทรปราการ นําเอกลักษณ์ของคุณภาพของวัตถุดิบ เช่น ลวดลายที่บ่งบอกถึงความเป็นขนมครกสูตรดั้งเดิม, ลายดอกดาวเรือง ได้รับแรงบันดาลใจในการออกแบบมาจากดอกดาวเรือง ซึ่งเป็นดอกไม้จังหวัด, ลายนพเก้าสุวรรณภูมิ ได้รับแรงบันดาลใจในการออกแบบมาจาก สถานที่สำคัญของจังหวัดสมุทรปราการ คือ สนามบินสุวรรณภูมิ, ลายโพทะเลได้รับแรงบันดาลใจมาจากใบของต้นโพทะเล ซึ่งเป็นต้นไม้ประจำจังหวัดสมุทรปราการ, ลายใบโพธิ์ร่มฉัตร ได้รับแรงบันดาลใจมาจากโครงการพระราชดําริ ในจังหวัดสมุทรปราการ เป็นต้น การจัดวางที่เป็นระเบียบ ต้องใช้บรรจุภัณฑ์ที่มีช่องแยกสำหรับขนมครกแต่ละชิ้น เพื่อลดการเสียรูปและรักษาความกรอบ มีการเพิ่มฟังก์ชั่นการใช้งาน โดยการใช้กล่องที่สามารถนําไปอุ่นในไมโครเวฟได้โดยตรง</t>
  </si>
  <si>
    <t xml:space="preserve">ให้คำปรึกษาและแนวทางการแก้ปัญหาออกแบบขวดให้บรรจุนํ้าหอมให้อยู่นาน บรรจุเกี่ยวกับก้านไม้หอม </t>
  </si>
  <si>
    <t xml:space="preserve">ให้คำปรึกษาเบื้องต้นในการแก้ปัญหาด้านผลิตภัณฑ์ต้องการแปรรูปสมุนไพร ต้องการเวชสำอาง และน้ำมันหอมระเหย โดยใช้สมุนไพรที่เป็นตัวนำของวิสาหกิจชุมชนภูริธาราพรรณ คือ กระชาย เพราะมีกระชายจำนวนมาก มีปัญหาทางด้านน้ำ น้ำในบริเวณกลุ่มมีการปนเปื้อนจากโรงงานอุตสาหกรรม และต้องการเส้นทางการท่องเที่ยวที่เชื่อมโยงจุดกำเนิดของผลิตภัณฑ์ชุมชนให้คนทั่วไปรู้จักมากขึ้น </t>
  </si>
  <si>
    <t>ผศ.ดร.สิริรัตน์ พานิช คณะวิทยาศาสตร์และเทคโนโลยี ให้คำปรึกษาในเรื่องของเส้นทางการท่องเที่ยวในกลุ่มชุมชน โดยนำความรู้จากชาวบ้านมารวบรวมข้อมูลเพื่อจัดทำ VIDEO SHORT เพื่อให้ความรู้สมุนไพรโดยเข้าถึงกลุ่มคน ผ่านสื่อสังคมออนไลน์ มีการสืบค้นข้อมูลพืชสมุนไพร ผ่าน QR CODE ส่วนเรื่องน้ำต้องมีการกรองตะกอนก่อนปล่อยน้ำเข้า ปรับปรุงคุณภาพน้ำในเบื้องต้น เพื่อไม่ให้ผลิตภัณฑ์ปนเปื้อน PM 2.5
ดร.จักรกฤษณ์ ทองคำ และอาจารย์ศิวกร ตลับนาค คณะเทคโนโลยีคหกรรมศาสตร์ ให้คำปรึกษาในการแปรรูปผลิตภัณฑ์กระชาย คือให้ทำการแปรรูปเป็นน้ำพริกกระชายที่มีประโยชน์ต่อสุขภาพ เพราะเห็นว่าในผลิตภัณฑ์ของกลุ่มชุมชนยังไม่มีอาหารเกี่ยวกับน้ำพริก จึงแนะนำทำน้ำพริกเพื่อสุขภาพ และเข้าถึงกลุ่มคนทั่วไปได้</t>
  </si>
  <si>
    <t>ให้คำปรึกษาเบื้องต้นในการแก้ปัญหาผลิตภัณฑ์ทอดมันทอดใหม่ ๆ มีความกรอบ แต่กรอบได้ไม่นาน ส่วนข้าวเกรียบปกติผลิตข้าวเกรียบหัวปลี และทดลองใช้วัตถุดิบอื่น ๆ ที่มีในท้องถิ่น เช่น มะม่วง เผือก ผักหวาน แต่พบปัญหาข้าวเกรียบที่ทำจากวัตถุดิบบางชนิดไม่มีความกรอบ ทั้งที่ทำด้วยสูตรเดียวกัน</t>
  </si>
  <si>
    <t>ผศ.ดร.วรินธร บุญยะโรจน์ อาจารย์ศิริชัย สาระมนัส และผศ.ดร.สิริรัตน์ พานิช คณะวิทยาศาสตร์และเทคโนโลยี ให้คำปรึกษาในด้านพัฒนาสูตรในการผลิตข้าวเกรียบที่เหมาะสมกับวัตถุดิบ โดยควรจะศึกษาสัดส่วนที่เหมาะสม ด้านการพัฒนาบรรจุภัณฑ์ ควรเลือกบรรจุภัณฑ์ให้เหมาะสมกับผลิตภัณฑ์และปัญหาที่เกิด นอกจากนี้ยังเสนอแนะให้ทดลองนำเปลือกหัวปลีมาใช้ประโยชน์ในการผลิตทอดมัน
ดร.จักรกฤษณ์ ทองคำ และอาจารย์ศิวกร ตลับนาค คณะเทคโนโลยีคหกรรมศาสตร์ ให้คำปรึกษาเรื่องทอดมันหัวปลีไม่กรอบ โดยควรวัดความชื้นในการทำ ควบคุมความชื้นของข้าวเกรียบ ซึ่งวัตถุดิบแต่ละตัวมีความชื้นที่แตกต่างกัน จึงควรศึกษาและวัดความชื้นทุกวัตถุดิบที่ใช้ในการทำผลิตภัณฑ์อาหาร</t>
  </si>
  <si>
    <t>ให้คำปรึกษาเบื้องต้นในการทำผลิตภัณฑ์เกี่ยวกับทองม้วน เป็นขนมหรือ SNACK ให้เข้ากับกลุ่มเป้าหมายวัยเด็กวัยรุ่น ด้านบรรจุภัณฑ์ พบปัญหาบรรจุภัณฑ์ฉีกยากเปิดรับประทานยาก นอกจากนี้ยังต้องการออกแบบตราสินค้าใหม่</t>
  </si>
  <si>
    <t>ดร.จักรกฤษณ์ ทองคำ และอาจารย์ศิวกร ตลับนาค คณะเทคโนโลยีคหกรรมศาสตร์ ให้คำปรึกษาในการแก้ปัญหาบรรจุภัณฑ์ให้ฉีกง่ายขึ้น แต่ยังคงมีสุญญากาศ ปรับรสชาติให้มีรสจัดมากขึ้น ควรใช้สมุนไพรที่มาจากชุมชนในจังหวัดสระบุรี เพื่อเป็นเอกลักษณ์ของวิสาหกิจชุมชนเกษตรกรนายาว
ผศ.ดร.วรินธร บุญยะโรจน์ อาจารย์ศิริชัย สาระมนัส และผศ.ดร.สิริรัตน์ พานิช คณะวิทยาศาสตร์และเทคโนโลยี ให้คำปรึกษาด้านสินค้าโดยการนำเรื่องราวของทองม้วนมาสร้างเป็นสตอรี่เทลลิ่งผ่านตราสินค้าของผลิตภัณฑ์ หาบรรจุภัณฑ์ที่เหมาะสมและเข้ากับการบรรจุอาหาร และเลือกใช้วัสดุที่ที่ผู้บริโภคสามารถฉีกเปิดได้ง่ายขึ้น</t>
  </si>
  <si>
    <t>ให้คำปรึกษาเบื้องต้นในการแก้ปัญหาบรรจุภัณฑ์น้ำพริก อายุการเก็บรักษาให้นานยิ่งขึ้น บรรจุภณฑ์น้ำพริกมีน้ำมันเยิ้ม เลอะเทอะ ในขั้นตอนขนส่งสินค้าเสียหาย</t>
  </si>
  <si>
    <t>ผศ.ดร.วรินธร บุญยะโรจน์ อาจารย์ศิริชัย สาระมนัส และผศ.ดร.สิริรัตน์ พานิช คณะวิทยาศาสตร์และเทคโนโลยี ให้คำปรึกษาพัฒนาบรรจุภัณฑ์ให้เหมาะสมกับผลิตภัณฑ์และการขนส่ง เลือกบรรจุภัณฑ์ที่มีตัวล็อคผลิตภัณฑ์ ปิดแน่นในการขนส่งเพื่อไม้ให้น้ำพริกเลอะเทอะออกมา
ดร.จักรกฤษณ์ ทองคำ และอาจารย์ศิวกร ตลับนาค คณะเทคโนโลยีคหกรรมศาสตร์ ให้คำปรึกษาโดยการลดปริมาณน้ำมันโดยทำการนึ่งวัตถุดิบหรือลดปริมาณน้ำมันลง เรื่องการยืดอายุอาหารควรเลือกวัตถุดิบที่ใช้ ทุกอย่างต้องสะอาดไม่ว่าจะอุปกรณ์หรือวัตถุดิบ หรืออาจใส่สารอื่น ๆ แต่ต้องมี พรบ.คุ้มครอง ช่องว่างในกระปุก ต้องเพิ่มปริมาณเข้าไป</t>
  </si>
  <si>
    <t>ให้คำปรึกษาเบื้องต้นในการแก้ปัญหาขนมเปียกปูน ขนมชั้น วุ้นกะทิ มีกำลังผลิตไม่เพียงพอ ขั้นตอนการกวนใช้เวลา 1.30 ชั่วโมง ปัญหาด้านบรรจุภัณฑ์พบว่า ไม่ได้จดทะเบียนเครื่องหมายการค้า ทำให้ซ้ำกับอีกร้านหนึ่ง จึงต้องการออกแบบโลโก้ใหม่ ปัญหาวัตถุดิบไม่เพียงพอ และการแปรรูปเป็นผงแป้งทำให้เหลือกาก จึงต้องการเครื่องบด ต้องการบรรจุภัณฑ์สำหรับซื้อกลับให้น่าสนใจมากขึ้น ต้องการป้ายประชาสัมพันธ์ 2 ภาษา</t>
  </si>
  <si>
    <t>อาจารย์ธวัชชัย ชาติตำนาญ อาจารย์จักรกฤษณ์ ยิ้มแฉ่ง และอาจารย์ชลิดา อุดมรักษาสกุล คณะวิศวกรรมศาสตร์ ให้คำปรึกษาใช้เครื่องช่วยในการผสมแป้งข้าวจ้าวสำหรับเตรียมวัตถุดิบ ให้ได้ปริมาณที่มากกว่าเดิม จาก 2 กิโลกรัมต่อวันเพิ่มเติมการผลิตให้มากกว่า 2 ถึง 3 เท่าต่อการผลิต ลดเวลาทำงานมากกว่า 50 % เพิ่มผลผลิต และสร้างรายได้ที่ยั่งยืน ลักษณะเครื่อง - ใช้มอเตอร์ในการหมุนกวน ใช้ร่วมกับแก๊ส LPG มีขนาดการผลิต 5 กิโลกรัม ขึ้นไป ใช้หม้อกลมสแตนเลส ใบกวนชนิด 3 ใบกวน สามารถยกเทได้ แบบกึ่งอัตโนมัติ ควบคุมด้วยกล่องกดปุ่มในการทำงาน
ผศ.ดร.วรินธร บุญยะโรจน์ อาจารย์ศิริชัย สาระมนัส และผศ.ดร.สิริรัตน์ พานิช คณะวิทยาศาสตร์ ให้คำปรึกษา การใช้ประโยชน์ใบไผ่ในการพัฒนาเป็นส่วนหนึ่งของ LOGO บรรจุภัณฑ์</t>
  </si>
  <si>
    <t xml:space="preserve">ให้คำปรึกษาเบื้องต้นในการแก้ปัญหาบรรจุภัณฑ์เมี่ยงคำเสียบไม้ กาละแมกะทิสด สามารถยืดอายุผลิตภัณฑ์ทั้ง 2 ชนิด ให้นานขึ้นจาก 3-5 วัน
</t>
  </si>
  <si>
    <t>ดร.มยุรี เรืองสมบัติ ดร.พิมพ์จุฑา พิกุลทอง และผศ.ดร.มัธนี ปราโมทย์เมือง คณะสถาปัตยกรรมศาสตร์และการออกแบบ ให้คำปรึกษา โดยใช้บรรจุภัณฑ์ใหม่ที่เป็นกล่องใส 3 ชิ้น พร้อมบรรจุภัณฑ์ในการนำพา 3 ชิ้น และออกแบบตราสินค้าใหม่ที่มีรายละเอียดของขนมแต่ละชนิด วันที่ผลิต วันหมดอายุ ราคาสินค้า เป็นต้น เพื่อทำให้น่าท่านมากยิ่งขึ้น จะทำให้ผู้บริโภคทานได้ตามวันที่กำหนด</t>
  </si>
  <si>
    <t xml:space="preserve">ให้คำปรึกษาเบื้องต้นในการพัฒนาสูตรในการทำผลิตภัณฑ์ตัวใหม่เกี่ยวกับน้ำยำปูนา ด้านบรรจุภัณฑ์ ต้องการบรรจุภัณฑ์ที่สามารถจัดส่งได้ ยืดอายุของผลิตภัณฑ์ระหว่างเวลาขนส่ง
</t>
  </si>
  <si>
    <t>ดร.จักรกฤษณ์ ทองคำ และอาจารย์ศิวกร ตลับนาค คณะเทคโนโลยีคหกรรมศาสตร์ ให้คำปรึกษาในการขอ อย. ต้องเข้าไปตรวจเชื้อ ให้ความร้อน โดยการขอ อย.เพื่อให้ผลิตภัณฑ์เติบโตก้าวหน้า ส่วนการยืดอายุผลิตภัณฑ์ ให้คำปรึกษาในการเลือกวัตถุดิบที่ใช้ จะต้องสะอาด ไม่ว่าจะเป็นอุปกรณ์หรือวัตถุดิบที่ใส่ น้ำพริกมันปูมีช่องว่างมากเกินไปควรที่จะเพิ่มปริมาณให้มากกว่านี้เพื่อไม่ให้เกิดช่องว่าง  ส่วนน้ำพริกแกงใต้ อยากให้ทำเป็นน้ำพริกแกงใต้แบบอัดเหมือนคนอร์ก้อน เพื่อความง่ายและสะดวกต่อการใช้งาน</t>
  </si>
  <si>
    <t>ให้คำปรึกษาเบื้องต้นในการแก้ปัญหาบรรจุภัณฑ์ป๊อบคอร์นที่พอดีเหมาะสมกับผลิตภัณฑ์ สามารถเก็บรักษาผลิตภัณฑ์ให้อยู่ได้นาน ต้องการเครื่องซิว และเครื่องจักรเครื่องอบ เพื่อเพิ่มความสะดวกในการใช้งาน และความรวดเร็วในการผลิต ต้องการสื่อประชาสัมพันธ์ ป้ายประชาสัมพันธ์ข้อมูลสินค้า คิวอาร์โค้ดต่าง ๆ รวมถึงช่องทางการจำหน่ายทางออนไลน์</t>
  </si>
  <si>
    <t>ดร.ภารวี ศรีกาญจน์ และอาจารย์เกษม เขษมพุฒเรืองศรี คณะเทคโนโลยีสื่อสารมวลชน ให้คำปรึกษาในการรวบรวมข้อมูลในชุมชนเกี่ยวกับการขาย ทำเป็นคิวอาร์โค้ดเพื่อแสดงให้เห็นเกี่ยวกับผลิตภัณฑ์ว่าเป็นอย่างไร ทำวิดีโอแนะนำตลาดในรูปแบบการ์ตูน และแนะนำสถานที่
ดร.ญาณาธร เธียรถาวร และอาจารย์เสกข์สิทธิ์ เพ็ชรชินเลิศ คณะศิลปศาสตร์ ให้คำปรึกษาในการจัดทำข้อมูลภาษาอื่น ๆ ให้ผู้ที่เข้ามาไม่ว่าจะเป็นต่างชาตินักท่องเที่ยวสามารถอ่านได้ เช่น ภาษาอังกฤษ จีน ฝรั่งเศส และภาษาไทย
ดร.จักรกฤษณ์ ทองคำ และอาจารย์ศิวกร ตลับนาค คณะเทคโนโลยีคหกรรมศาสตร์ ให้คำปรึกษาในการยืดอายุอาหาร ควรจะต้องเปลี่ยนบรรจุภัณฑ์ด้วย โดยมีการซิ่วอาหาร หรือหาบรรจุภัณฑ์ที่สามารถทำให้ป๊อบคอร์นยังคงสภาพเดิม โดยอาจจะทดลองบรรจุภัณฑ์หลาย ๆ แบบ</t>
  </si>
  <si>
    <t>ให้คำปรึกษาเบื้องต้นในการแก้ปัญหาข้อมูลบนโลโก้ ฉลากสินค้ายังไม่สมบูรณ์</t>
  </si>
  <si>
    <t>ดร.มยุรี เรืองสมบัติ ดร.พิมพ์จุฑา พิกุลทอง และผศ.ดร.มัธนี ปราโมทย์เมือง คณะสถาปัตยกรรมศาสตร์และการออกแบบ ให้คำปรึกษาในการเลือกใช้บรรจุภัณฑ์ใหม่อาจเป็นกล่องหูหิ้วแบบใสพร้อมทั้งใส่ตัวกันชื้น ส่วนโลโก้ใช้รูปจากสินค้าจริงจะทำให้มีสีสันที่น่าทานมากยิ่งขึ้น</t>
  </si>
  <si>
    <t>ให้คำปรึกษาเบื้องต้นในการพัฒนาบรรจุภัณฑ์ที่ช่วยยืดอายุการเก็บรักษา ต้องการเครื่องจักรในการกวน นอกจากนี้ยังต้องการได้รับการส่งเสริมและประชาสัมพันธ์ให้เป็นที่รู้จัก สร้างสื่อเพื่อการโฆษณาและประชาสัมพันธ์</t>
  </si>
  <si>
    <t>ดร.มยุรี เรืองสมบัติ ดร.พิมพ์จุฑา พิกุลทอง และผศ.ดร.มัธนี ปราโมทย์เมือง คณะสถาปัตยกรรมศาสตร์และการออกแบบ ให้คำปรึกษาในการยืดอายุตัวขนมเปี๊ยะโดยการใส่ตัวกันชื้นในกล่องขนม และให้ปรับตัวกล่องขนมหรือบรรจุภัณฑ์ใหม่โดยมีลักษณะปากบรรจุภัณฑ์และก้นต้องมีขนาดที่เท่ากัน เพื่อทำให้ตัวขนมไม่เกิดการแตกหรือกดทับพร้อมทั้งฝาต้องปิดให้สนิท ส่วนตราสินค้าต้อง Design ใหม่ให้มีจุดเด่นที่น่าสนใจต่อผู้บริโภค พร้อมทั้งมีรายละเอียดของขนม วันหมดอายุ วันที่ผลิต ราคา เป็นต้น</t>
  </si>
  <si>
    <t>ให้คำปรึกษาเบื้องต้นในการพัฒนาผลิตภัณฑ์ที่แปลกใหม่มากกว่าเดิม ออกแบบบรรจุภัณฑ์ให้ทันสมัยตรงกับความต้องการของคนในปัจจุบัน และต้องการกระบวนการบีบน้ำมัลเบอร์รี่ เครื่องจักรที่สามารถได้ %yield ที่น้อย กากที่ได้มีความชื้น</t>
  </si>
  <si>
    <t>อาจารย์จักรกฤษณ์ ยิ้มแฉ่ง และอาจารย์ธวัชชัย ชาติตำนาญ คณะวิศวกรรมศาสตร์ ให้คำปรึกษาในการเพิ่มผลผลิตจากกระบวนการเดิม โดยใช้กระบวนการรีดน้ำ/บีบน้ำ ด้วยกระบวนการสลัดน้ำจากเดิม โดยการใช้เกลียวบด การอบแห้งกาก และการใช้พลังงานแสงอาทิตย์
ผศ.ดร.สิริรัตน์ พานิช คณะวิทยาศาสตร์และเทคโนโลยี ให้คำปรึกษาในการตรวจสอบคุณภาพของมัลเบอร์รี่โดยการตรวจสอบยาฆ่าแมลง โลหะหนักตกค้าง และสารประกอบสำคัญในมัลเบอรี่ เช่น สารต้านอนุมูลอิสระ พัฒนากระบวนการผลิต โดยการลดขั้นตอน เพิ่มการล้าง การแยกน้ำและกาก ทดสอบในห้องปฏิบัติการต่าง ๆ เพื่อยื่นจดแจ้ง อย พัฒนาออกแบบบรรจุภัณฑ์ที่ทันสมัย ดึงดูดใจผู้บริโภค</t>
  </si>
  <si>
    <t>รวมจำนวนผู้รับบริการ</t>
  </si>
  <si>
    <t>เจษฎา</t>
  </si>
  <si>
    <t>คุ้มพร</t>
  </si>
  <si>
    <t>30/2 หมู่ที่ 3 ต.สระแก้ว อ.เมือง จ.สุพรรณบุรี</t>
  </si>
  <si>
    <t>นิรมล</t>
  </si>
  <si>
    <t>ยุวนบุณย์</t>
  </si>
  <si>
    <t>นันทา</t>
  </si>
  <si>
    <t>6 หมู่ที่ 3 ต.สระแก้ว อ.เมือง จ.สุพรรณบุรี 72230</t>
  </si>
  <si>
    <t>มิ่งขวัญ</t>
  </si>
  <si>
    <t>กันตรี</t>
  </si>
  <si>
    <t>222/2 ต.สนามคลี อ.เมือง จ.สุพรรณบุรี 72230</t>
  </si>
  <si>
    <t>อัญชลี</t>
  </si>
  <si>
    <t>เกตุเหลือ</t>
  </si>
  <si>
    <t>522 หมู่ที่ 2 บ้านวัดจำปี ต.สนามคลี อ.เมือง จ.สุพรรณบุรี</t>
  </si>
  <si>
    <t>222 หมู่ที่ 2 ต.สนามคลี อ.เมือง จ.สุพรรณบุรี 72230</t>
  </si>
  <si>
    <t>วันเพ็ญ</t>
  </si>
  <si>
    <t>ศรีตา</t>
  </si>
  <si>
    <t>ต.สระแก้ว อ.เมือง จ.สุพรรณบุรี 72230</t>
  </si>
  <si>
    <t>เสกสรร</t>
  </si>
  <si>
    <t>สถิต</t>
  </si>
  <si>
    <t>ศุขศานติ์</t>
  </si>
  <si>
    <t>13/3 หมู่ที่ 3 ต.สระแก้ว อ.เมือง จ.สุพรรณบุรี 72230</t>
  </si>
  <si>
    <t>สำรวย</t>
  </si>
  <si>
    <t>วงษ์สุวรรณ</t>
  </si>
  <si>
    <t>พรทิพย์</t>
  </si>
  <si>
    <t>สมงาม</t>
  </si>
  <si>
    <t>43/1 หมู่ที่ 9 ต.วังยาง อ.ศรีประจันต์ จ.สุพรรณบุรี 72140</t>
  </si>
  <si>
    <t>ชำนาญ</t>
  </si>
  <si>
    <t>ตองกลิ่น</t>
  </si>
  <si>
    <t>121 หมู่ที่ 2 ต.วังยาง อ.ศรีประจันต์ จ.สุพรรณบุรี 72140</t>
  </si>
  <si>
    <t>87/1 หมู่ที่ 9 ต.วังยาง อ.ศรีประจันต์ จ.สุพรรณบุรี 72140</t>
  </si>
  <si>
    <t>บุบผา</t>
  </si>
  <si>
    <t>ศรีวิเชียร</t>
  </si>
  <si>
    <t>36/1 หมู่ที่ 9 ต.วังยาง อ.ศรีประจันต์ จ.สุพรรณบุรี 72140</t>
  </si>
  <si>
    <t>บาหยัน</t>
  </si>
  <si>
    <t>แก้วศรีงาม</t>
  </si>
  <si>
    <t>27/2 หมู่ที่ 6 ต.วังยาง อ.ศรีประจันต์ จ.สุพรรณบุรี 72140</t>
  </si>
  <si>
    <t>จำเรียบ</t>
  </si>
  <si>
    <t>แจ้งประจักษ์</t>
  </si>
  <si>
    <t>60 หมู่ที่ 9 ต.วังยาง อ.ศรีประจันต์ จ.สุพรรณบุรี 72140</t>
  </si>
  <si>
    <t>ดอกไม้เทศ</t>
  </si>
  <si>
    <t>81/1 หมู่ที่ 9 ต.วังยาง อ.ศรีประจันต์ จ.สุพรรณบุรี 72140</t>
  </si>
  <si>
    <t>ทิพวรรณ</t>
  </si>
  <si>
    <t>บุญแพ</t>
  </si>
  <si>
    <t>38/1 หมู่ที่ 9 ต.วังยาง อ.ศรีประจันต์ จ.สุพรรณบุรี 72140</t>
  </si>
  <si>
    <t>จรินทร์พร</t>
  </si>
  <si>
    <t>บุญประเสริฐ</t>
  </si>
  <si>
    <t>31 หมู่ที่ 6 ต.วังยาง อ.ศรีประจันต์ จ.สุพรรณบุรี 72140</t>
  </si>
  <si>
    <t>บังอร</t>
  </si>
  <si>
    <t>แพงรักษ์</t>
  </si>
  <si>
    <t>8 หมู่ที่ 6 ต.วังยาง อ.ศรีประจันต์ จ.สุพรรณบุรี 72140</t>
  </si>
  <si>
    <t>ชไมพร</t>
  </si>
  <si>
    <t>อุษณีย์</t>
  </si>
  <si>
    <t>แก้วศรี</t>
  </si>
  <si>
    <t>70/2 หมู่ที่ 9 ต.วังยาง อ.ศรีประจันต์ จ.สุพรรณบุรี 72140</t>
  </si>
  <si>
    <t>พรสุข</t>
  </si>
  <si>
    <t>วงษ์เสงี่ยม</t>
  </si>
  <si>
    <t>123/1 หมู่ที่ 2 ต.วังยาง อ.ศรีประจันต์ จ.สุพรรณบุรี 72140</t>
  </si>
  <si>
    <t>ศรีวิรุพันธ์</t>
  </si>
  <si>
    <t>7 หมู่ที่ 6 ต.วังยาง อ.ศรีประจันต์ จ.สุพรรณบุรี 72140</t>
  </si>
  <si>
    <t>สุนันท์</t>
  </si>
  <si>
    <t>สอดสี</t>
  </si>
  <si>
    <t>110 หมู่ที่ 9 ต.วังยาง อ.ศรีประจันต์ จ.สุพรรณบุรี</t>
  </si>
  <si>
    <t>เมตตา</t>
  </si>
  <si>
    <t>49/1 หมู่ที่ 9 ต.วังยาง อ.ศรีประจันต์ จ.สุพรรณบุรี</t>
  </si>
  <si>
    <t>หอมปรุง</t>
  </si>
  <si>
    <t>จันทร์แดง</t>
  </si>
  <si>
    <t xml:space="preserve">หมู่ที่ 7 ต.วังยาง อ.ศรีประจันต์ จ.สุพรรณบุรี </t>
  </si>
  <si>
    <t>จันทนา</t>
  </si>
  <si>
    <t>115/2 ต.วังยาง อ.ศรีประจันต์ จ.สุพรรณบุรี 72140</t>
  </si>
  <si>
    <t>จูตั้ง</t>
  </si>
  <si>
    <t>80/3 หมู่ที่ 7 ต.เตาปูน อ.โพธาราม จ.ราชบุรี</t>
  </si>
  <si>
    <t>อเนก</t>
  </si>
  <si>
    <t>คำเทศ</t>
  </si>
  <si>
    <t xml:space="preserve">19/4 หมู่ที่ 7 ต.เตาปูน อ.โพธาราม จ.ราชบุรี </t>
  </si>
  <si>
    <t>กริช</t>
  </si>
  <si>
    <t>ขำเจริญ</t>
  </si>
  <si>
    <t>9/2 หมู่ที่ 7 ต.เตาปูน อ.โพธาราม จ.ราชบุรี 70120</t>
  </si>
  <si>
    <t>ด.ช.</t>
  </si>
  <si>
    <t>ชราริศ</t>
  </si>
  <si>
    <t>ยองหนึ่ง</t>
  </si>
  <si>
    <t>โรงเรียนวัดเขาพระ ต.เตาปูน อ.โพธาราม จ.ราชบุรี 70120</t>
  </si>
  <si>
    <t>พีรภัทธ์</t>
  </si>
  <si>
    <t>ศรีสวัสดิ์</t>
  </si>
  <si>
    <t>ด.ญ.</t>
  </si>
  <si>
    <t>กนกรัตน์</t>
  </si>
  <si>
    <t>หลวงตา</t>
  </si>
  <si>
    <t>ไพสาล</t>
  </si>
  <si>
    <t>จำเหล่</t>
  </si>
  <si>
    <t>เฉลิมวงศ์</t>
  </si>
  <si>
    <t>เนตรสน</t>
  </si>
  <si>
    <t>รักษ์ษาดี</t>
  </si>
  <si>
    <t>ปานเรือง</t>
  </si>
  <si>
    <t>คนึงนิจ</t>
  </si>
  <si>
    <t>คานะ</t>
  </si>
  <si>
    <t>สุธิดา</t>
  </si>
  <si>
    <t>โพธิ์เงิน</t>
  </si>
  <si>
    <t>วิออนศักดิ์</t>
  </si>
  <si>
    <t>อบต.เตาปูน ต.เตาปูน อ.โพธาราม จ.ราชบุรี</t>
  </si>
  <si>
    <t>นมเนม</t>
  </si>
  <si>
    <t>99 หมู่ที่ 7 ต.เตาปูน อ.โพธาราม จ.ราชบุรี</t>
  </si>
  <si>
    <t>ศุรีรัตน์</t>
  </si>
  <si>
    <t xml:space="preserve">11/3 หมู่ที่ 7 ต.เตาปูน อ.โพธาราม จ.ราชบุรี 70120 </t>
  </si>
  <si>
    <t>ศำเนา</t>
  </si>
  <si>
    <t>ชุติณัชชา</t>
  </si>
  <si>
    <t>สุขวงษ์</t>
  </si>
  <si>
    <t>10/3 หมู่ที่ 7 ต.เตาปูน อ.โพธาราม จ.ราชบุรี</t>
  </si>
  <si>
    <t>จำปา</t>
  </si>
  <si>
    <t>ยังพะยอ</t>
  </si>
  <si>
    <t xml:space="preserve">12 หมู่ที่ 7 ต.เตาปูน อ.โพธาราม จ.ราชบุรี </t>
  </si>
  <si>
    <t>บุญยืน</t>
  </si>
  <si>
    <t>เกตุมณี</t>
  </si>
  <si>
    <t xml:space="preserve">12/4 หมู่ที่ 7 ต.เตาปูน อ.โพธาราม จ.ราชบุรี </t>
  </si>
  <si>
    <t>น้องทราย</t>
  </si>
  <si>
    <t>แย้มมา</t>
  </si>
  <si>
    <t>21/5 หมู่ที่ 7 ต.เตาปูน อ.โพธาราม จ.ราชบุรี</t>
  </si>
  <si>
    <t>สุนนัท์</t>
  </si>
  <si>
    <t>โพธิ์ทองดี</t>
  </si>
  <si>
    <t>56 หมู่ที่ 10 ต.หนองย่างเสือ อ.มวกเหล็ก จ.สระบุรี</t>
  </si>
  <si>
    <t>กุลปรียา</t>
  </si>
  <si>
    <t>วงชสุวรรณ</t>
  </si>
  <si>
    <t>31 หมู่ที่ 10 ต.หนองย่างเสือ อ.มวกเหล็ก จ.สระบุรี</t>
  </si>
  <si>
    <t>นภสร</t>
  </si>
  <si>
    <t>สุขจิตต์กลม</t>
  </si>
  <si>
    <t>86 หมู่ที่ 8 ต.หนองย่างเสือ อ.มวกเหล็ก จ.สระบุรี 18180</t>
  </si>
  <si>
    <t>กิมเลี้ยง</t>
  </si>
  <si>
    <t>จินดาเลิศ</t>
  </si>
  <si>
    <t xml:space="preserve">71 หมู่ที่ 9 ต.หนองย่างเสือ อ.มวกเหล็ก จ.สระบุรี </t>
  </si>
  <si>
    <t>อรทัย</t>
  </si>
  <si>
    <t>ทอนศรี</t>
  </si>
  <si>
    <t>95/1 หมู่ที่ 4 ต.มิตรภาพ อ.มวกเหล็ก จ.สระบุรี18180</t>
  </si>
  <si>
    <t>เสาวะดี</t>
  </si>
  <si>
    <t>กรกัน</t>
  </si>
  <si>
    <t>21/1 หมู่ที่ 10 ต.หนองย่างเสือ อ.มวกเหล็ก จ.สระบุรี 18180</t>
  </si>
  <si>
    <t>วิรุฬห์</t>
  </si>
  <si>
    <t>ลีลา</t>
  </si>
  <si>
    <t>696 ถนนพุทธมณฑลสาย 2 อ.บางแค จ.กทม. 10160</t>
  </si>
  <si>
    <t>เสาวนีย์</t>
  </si>
  <si>
    <t>ศุภเดโชชัย</t>
  </si>
  <si>
    <t xml:space="preserve">79/57 อ.ลำลูกกา จ.ปทุมธานี </t>
  </si>
  <si>
    <t>อริศา</t>
  </si>
  <si>
    <t>ม่วงน้อย</t>
  </si>
  <si>
    <t>154 หมู่ที่ 9 ต.หนองย่างเสือ อ.มวกเหล็ก จ.สระบุรี 18180</t>
  </si>
  <si>
    <t>นาตยา</t>
  </si>
  <si>
    <t>ชัยยะ</t>
  </si>
  <si>
    <t>88 หมู่ที่ 8 ต.หน้าพระลาน อ.เฉลิมพระเกียรติ จ.สระบุรี 18240</t>
  </si>
  <si>
    <t>สุธาทิพย์</t>
  </si>
  <si>
    <t>พ่วงพูล</t>
  </si>
  <si>
    <t>31 หมู่ที่ 2 ต.หน้าพระลาน อ.เฉลิมพระเกียรติ จ.สระบุรี 18240</t>
  </si>
  <si>
    <t xml:space="preserve">229 หมู่ที่ 12  ต.หนองย่างเสือ อ.มวกเหล็ก จ.สระบุรี </t>
  </si>
  <si>
    <t>ชีวาพร</t>
  </si>
  <si>
    <t>บุญบำรุง</t>
  </si>
  <si>
    <t>244 หมู่ที่ 9 ต.หนองย่างเสือ อ.มวกเหล็ก จ.สระบุรี 18180</t>
  </si>
  <si>
    <t>รัชนีวรรณ</t>
  </si>
  <si>
    <t>คนหมั่น</t>
  </si>
  <si>
    <t>123 หมู่ที่ 4 ต.หนองย่างเสือ อ.มวกเหล็ก จ.สระบุรี 18180</t>
  </si>
  <si>
    <t>เบญจวรรณ</t>
  </si>
  <si>
    <t>สมัครการ</t>
  </si>
  <si>
    <t>16/1 หมู่ที่ 1 ต.พุแค อ.เฉลิมพระเกียรติ จ.สระบุรี 18240</t>
  </si>
  <si>
    <t>ยงยุทธ</t>
  </si>
  <si>
    <t>16/1 ต.พุแค อ.เฉลิมพระเกียรติ จ.สระบุรี 18240</t>
  </si>
  <si>
    <t>111 หมู่ที่ 7 ต.เขาดินพัฒนา อ.เฉลิมพระเกียรติ จ.สระบุรี 18000</t>
  </si>
  <si>
    <t>ตะวันฉาย</t>
  </si>
  <si>
    <t>วงศ์ใหญ่</t>
  </si>
  <si>
    <t>90 หมู่ที่ 11 ต.หนองย่างเสือ อ.มวกเหล็ก จ.สระบุรี 18180</t>
  </si>
  <si>
    <t>กิตติวัตน์</t>
  </si>
  <si>
    <t>70/40 หมู่ที่ 1 ต.พุแค อ.เฉลิมพระเกียรติ จ.สระบุรี 18240</t>
  </si>
  <si>
    <t>สิรินทร์ประภา</t>
  </si>
  <si>
    <t>แก้วตา</t>
  </si>
  <si>
    <t>257/21 หมู่ที่ 2 ต.ท่าศาลา อ.เมือง จ.ลพบุรี 15000</t>
  </si>
  <si>
    <t>อาภรณ์</t>
  </si>
  <si>
    <t>ศุภาคใช่อั้ม</t>
  </si>
  <si>
    <t>77 อ.บางรัก จ.กทม.</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</si>
  <si>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</si>
  <si>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</si>
  <si>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</si>
  <si>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</si>
  <si>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</si>
  <si>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</si>
  <si>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</si>
  <si>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</si>
  <si>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</si>
  <si>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</si>
  <si>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</si>
  <si>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</si>
  <si>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</si>
  <si>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</si>
  <si>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</si>
  <si>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</si>
  <si>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</si>
  <si>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</si>
  <si>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</si>
  <si>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</si>
  <si>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</si>
  <si>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</si>
  <si>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</si>
  <si>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</si>
  <si>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</si>
  <si>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</si>
  <si>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</si>
  <si>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</si>
  <si>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</si>
  <si>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</si>
  <si>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</si>
  <si>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</si>
  <si>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</si>
  <si>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</si>
  <si>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</si>
  <si>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</si>
  <si>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</si>
  <si>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</si>
  <si>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</si>
  <si>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</si>
  <si>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</si>
  <si>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</si>
  <si>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</si>
  <si>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</si>
  <si>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</si>
  <si>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</si>
  <si>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</si>
  <si>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</si>
  <si>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</si>
  <si>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</si>
  <si>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</si>
  <si>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</si>
  <si>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</si>
  <si>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</si>
  <si>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</si>
  <si>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</si>
  <si>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</si>
  <si>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</si>
  <si>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</si>
  <si>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</si>
  <si>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</si>
  <si>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</si>
  <si>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</si>
  <si>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</si>
  <si>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</si>
  <si>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</si>
  <si>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การแปรรูปผำ</t>
  </si>
  <si>
    <t>การแปรรูปแห้ว</t>
  </si>
  <si>
    <t>การนำฟางข้าวไปใช้ประโยชน์</t>
  </si>
  <si>
    <t>การแปรรูปกากมัลเบอรี่</t>
  </si>
  <si>
    <t xml:space="preserve"> ผศ.ดร.เชาวลิต อุปฐาก และ ดร.เปรมระพี อุยมาวีรหิรัญ คณะเทคโนโลยีคหกรรมศาสตร์ บรรยายและฝึกปฏิบัติถ่ายทอดเทคโนโลยีด้านการแปรรูปผำ ได้แก่ โปรตีนบอล และเยลลี่พร้อมดื่มไข่ผำ แก่กลุ่มข้าวหอมดี อำเภอเมือง จังหวัดสุพรรณบุรี ในวันที่ 29 เมษายน 2568</t>
  </si>
  <si>
    <t>ผศ.ดร.เชาวลิต อุปฐาก และ ดร.เปรมระพี อุยมาวีรหิรัญ คณะเทคโนโลยีคหกรรมศาสตร์ บรรยายและฝึกปฏิบัติถ่ายทอดเทคโนโลยีด้านการแปรรูปแห้ว ได้แก่ ครองแครงกรอบ และโรตีกรอบ แก่กลุ่มอาชีพเพื่อนแก้ว อำเภอศรีประจันต์ จังหวัดสุพรรณบุรี ในวันที่ 30 เมษายน 2568</t>
  </si>
  <si>
    <t xml:space="preserve"> อาจารย์นฤพน ไพศาลตันติวงศ์ และ อาจารย์นิตยา วันโสภา คณะอุตสาหกรรมสิ่งทอและออกแบบแฟชั่น บรรยายและฝึกปฏิบัติ ถ่ายทอดเทคโนโลยีด้านการนำฟางข้าวไปใช้ประโยชน์ ได้แก่ โครงฟางพวงหรีด และผลิตภัณฑ์ตกแต่งบูทเพื่อส่งเสริมการขาย แก่กลุ่มวิสาหกิจชุมชนผู้ผลิตข้าวแปรรูป ข้าวกล้องเตาปูน บ้านเนินหนองบัว ตำบลเตาปูน อำเภอโพธาราม จังหวัดราชบุรี ณ องค์การบริหารส่วนตำบลเตาปูน อำเภอโพธาราม จังหวัดราชบุรี ในวันที่ 8 พฤษภาคม 2568</t>
  </si>
  <si>
    <t>ผู้ช่วยศาสตราจารย์ ดร.สิริรัตน์ พานิช คณะวิทยาศาสตร์และเทคโนโลยี บรรยายและฝึกปฏิบัติ การถ่ายทอดเทคโนโลยีด้านการแปรรูปกากมัลเบอรี่เป็นผลิตภัณฑ์เครื่องสำอาง อาจารย์จักรกฤษณ์ ยิ้มแฉ่ง และอาจารย์ธวัชชัย ชาติตำนาญ วิทยากรจากคณะวิศวกรรมศาสตร์ บรรยายและฝึกปฏิบัติ ถ่ายทอดเทคโนโลยีด้านกระบวนการอบแห้งกากมัลเบอรรี่ด้วยลมร้อนแก่กลุ่มวิสาหกิจชุมชนหนองย่างเสือ อำเภอมวกเหล็ก จังหวัดสระบุรี ระหว่างวันที่ 15-16 พฤษภาคม 2568</t>
  </si>
  <si>
    <t>210</t>
  </si>
  <si>
    <t>211</t>
  </si>
  <si>
    <t>212</t>
  </si>
  <si>
    <t>213</t>
  </si>
  <si>
    <t>214</t>
  </si>
  <si>
    <t>215</t>
  </si>
  <si>
    <t>216</t>
  </si>
  <si>
    <t>217</t>
  </si>
  <si>
    <t>218</t>
  </si>
  <si>
    <t>219</t>
  </si>
  <si>
    <t>220</t>
  </si>
  <si>
    <t>221</t>
  </si>
  <si>
    <t>222</t>
  </si>
  <si>
    <t>223</t>
  </si>
  <si>
    <t>224</t>
  </si>
  <si>
    <t>225</t>
  </si>
  <si>
    <t>แจกแผ่นพับประชาสัมพันธ์ภายใต้โครงการพัฒนาผลิตภัณฑ์ผ้าบาติกและดอกไม้ใยบัว เพื่อยกระดับการท่องเที่ยวของชุมชนในตำบลเกาะเกร็ด จังหวัดนนทบุรี ปีที่ 2  ณ วิสาหกิจชุมชนผ้าบาติกและดอกไม้ใยบัว อำเภอปากเกร็ด จังหวัดนนทบุรี ในวันที่ 7 พฤษภาคม 2568</t>
  </si>
  <si>
    <t>มาลิวัลย์</t>
  </si>
  <si>
    <t>ขาวด่อน</t>
  </si>
  <si>
    <t>33 หมู่ที่ 3 ต.ปากเกร็ด อ.ปากเกร็ด จ.นนทบุรี 11120</t>
  </si>
  <si>
    <t>ขนิษฐา</t>
  </si>
  <si>
    <t>นัดกระจ่าง</t>
  </si>
  <si>
    <t>37/4 หมู่ที่ 7 ต.ท่าอิฐ อ.ปากเกร็ด จ.นนทบุรี 11120</t>
  </si>
  <si>
    <t>สุภาภรณ์</t>
  </si>
  <si>
    <t>60/1 หมู่ที่ 3 ต.ปากเกร็ด อ.ปากเกร็ด จ.นนทบุรี 11120</t>
  </si>
  <si>
    <t>พะยอม</t>
  </si>
  <si>
    <t>59/1 หมู่ที่ 3 ต.เกาะเกร็ด อ.ปากเกร็ด จ.นนทบุรี 11120</t>
  </si>
  <si>
    <t>ปราณี</t>
  </si>
  <si>
    <t>วันยาเล</t>
  </si>
  <si>
    <t>55 หมู่ที่ 3 ต.เกาะเกร็ด อ.ปากเกร็ด จ.นนทบุรี 11120</t>
  </si>
  <si>
    <t>สะอิ้ง</t>
  </si>
  <si>
    <t>อาโป</t>
  </si>
  <si>
    <t>ต.เกาะเกร็ด อ.ปากเกร็ด จ.นนทบุรี 11120</t>
  </si>
  <si>
    <t>อัจฉรา</t>
  </si>
  <si>
    <t>สุขประสงค์</t>
  </si>
  <si>
    <t>บ้านบาติก ต.เกาะเกร็ด อ.ปากเกร็ด จ.นนทบุรี 11120</t>
  </si>
  <si>
    <t>อนงค์</t>
  </si>
  <si>
    <t>แมะกัน</t>
  </si>
  <si>
    <t>70 หมู่ที่ 2 ต.เกาะเกร็ด อ.ปากเกร็ด จ.นนทบุรี</t>
  </si>
  <si>
    <t>วันชัย</t>
  </si>
  <si>
    <t>ศักดาหาญ</t>
  </si>
  <si>
    <t>54/7 หมู่ที่ 3 ต.เกาะเกร็ด อ.ปากเกร็ด จ.นนทบุรี 11120</t>
  </si>
  <si>
    <t>มาริสา</t>
  </si>
  <si>
    <t>บุญมาก</t>
  </si>
  <si>
    <t>อภิญญา</t>
  </si>
  <si>
    <t>53 หมู่ที่ 3 ต.เกาะเกร็ด อ.ปากเกร็ด จ.นนทบุรี 11120</t>
  </si>
  <si>
    <t>พรรณี</t>
  </si>
  <si>
    <t>จำรัส</t>
  </si>
  <si>
    <t>68/1 หมู่ที่ 2 ต.เกาะเกร็ด อ.ปากเกร็ด จ.นนทบุรี 11120</t>
  </si>
  <si>
    <t>วรวุฒิ</t>
  </si>
  <si>
    <t>บวระฮิม</t>
  </si>
  <si>
    <t>55/3 ต.เกาะเกร็ด อ.ปากเกร็ด จ.นนทบุรี 11120</t>
  </si>
  <si>
    <t>โฉมยงค์</t>
  </si>
  <si>
    <t>53/2 หมู่ที่ 3 ต.เกาะเกร็ด อ.ปากเกร็ด จ.นนทบุรี</t>
  </si>
  <si>
    <t>ลัดดา</t>
  </si>
  <si>
    <t>53/1 หมู่ที่ 3 ต.เกาะเกร็ด อ.ปากเกร็ด จ.นนทบุรี 11120</t>
  </si>
  <si>
    <t>226</t>
  </si>
  <si>
    <t>227</t>
  </si>
  <si>
    <t>228</t>
  </si>
  <si>
    <t>229</t>
  </si>
  <si>
    <t>230</t>
  </si>
  <si>
    <t>231</t>
  </si>
  <si>
    <t>232</t>
  </si>
  <si>
    <t>233</t>
  </si>
  <si>
    <t>234</t>
  </si>
  <si>
    <t>235</t>
  </si>
  <si>
    <t>236</t>
  </si>
  <si>
    <t>237</t>
  </si>
  <si>
    <t>238</t>
  </si>
  <si>
    <t>239</t>
  </si>
  <si>
    <t>240</t>
  </si>
  <si>
    <t>241</t>
  </si>
  <si>
    <t>242</t>
  </si>
  <si>
    <t>243</t>
  </si>
  <si>
    <t>244</t>
  </si>
  <si>
    <t>ธนพัฒน์</t>
  </si>
  <si>
    <t>มีคล้ำ</t>
  </si>
  <si>
    <t>ซบ</t>
  </si>
  <si>
    <t>เดช</t>
  </si>
  <si>
    <t>พเยาว์</t>
  </si>
  <si>
    <t>โปรดปราน</t>
  </si>
  <si>
    <t>บุญช่วย</t>
  </si>
  <si>
    <t>อุไร</t>
  </si>
  <si>
    <t>หมัดเขียว</t>
  </si>
  <si>
    <t>สุภาพร</t>
  </si>
  <si>
    <t>ทวีศักดิ์</t>
  </si>
  <si>
    <t>อ่อนใย</t>
  </si>
  <si>
    <t>ดรุณี</t>
  </si>
  <si>
    <t>บอระฮิม</t>
  </si>
  <si>
    <t>ขุนแสนจารุกิจ</t>
  </si>
  <si>
    <t>พัชรพร</t>
  </si>
  <si>
    <t>ศศินา</t>
  </si>
  <si>
    <t>จิตลลิต</t>
  </si>
  <si>
    <t>อี๊ด</t>
  </si>
  <si>
    <t>อ่วมเลิศ</t>
  </si>
  <si>
    <t>กัลยารัตน์</t>
  </si>
  <si>
    <t>สินสืบผล</t>
  </si>
  <si>
    <t>บุญตา</t>
  </si>
  <si>
    <t>ชลธิชา</t>
  </si>
  <si>
    <t>มูนะ</t>
  </si>
  <si>
    <t>อรุณวรรณ</t>
  </si>
  <si>
    <t>หะสิตะเวช</t>
  </si>
  <si>
    <t>105/2 หมู่ที่ 1 ตำบลเกาะเกร็ด อำเภอปากเกร็ด จังหวัดนนทบุรี 11120</t>
  </si>
  <si>
    <t>53/155 หมู่ที่3 ตำบลเกาะเกร็ด อำเภอปากเกร็ด จังหวัดนนทบุรี 11120</t>
  </si>
  <si>
    <t>49/1 หมู่ที่7 ตำบลเกาะเกร็ด อำเภอปากเกร็ด จังหวัดนนทบุรี 11120</t>
  </si>
  <si>
    <t>45 หมู่ที่ 6ตำบลเกาะเกร็ด อำเภอปากเกร็ด จังหวัดนนทบุรี 11120</t>
  </si>
  <si>
    <t>อรุชา</t>
  </si>
  <si>
    <t>72/39 ตำบลเกาะเกร็ด อำเภอปากเกร็ด จังหวัดนนทบุรี 11120</t>
  </si>
  <si>
    <t>64/3 หมู่ที่2 ตำบลเกาะเกร็ด อำเภอปากเกร็ด จังหวัดนนทบุรี 11120</t>
  </si>
  <si>
    <t>53 หมู่ที่3  ตำบลเกาะเกร็ด อำเภอปากเกร็ด จังหวัดนนทบุรี 11120</t>
  </si>
  <si>
    <t>129/5 หมู่ที่ 1 ตำบลเกาะเกร็ด อำเภอปากเกร็ด จังหวัดนนทบุรี 11120</t>
  </si>
  <si>
    <t>บินมามุด</t>
  </si>
  <si>
    <t>ข่าวด่อน</t>
  </si>
  <si>
    <t>27 หมู่ที่3 ตำบลเกาะเกร็ด อำเภอปากเกร็ด จังหวัดนนทบุรี 11120</t>
  </si>
  <si>
    <t>55 หมู่ที่3 ตำบลเกาะเกร็ด อำเภอปากเกร็ด จังหวัดนนทบุรี 11120</t>
  </si>
  <si>
    <t>เลิกสุขกาย</t>
  </si>
  <si>
    <t>ลาตีฬ</t>
  </si>
  <si>
    <t>45 หมู่ที่2 ตำบลเกาะเกร็ด อำเภอปากเกร็ด จังหวัดนนทบุรี 11120</t>
  </si>
  <si>
    <t>บันจบ</t>
  </si>
  <si>
    <t>245</t>
  </si>
  <si>
    <t>246</t>
  </si>
  <si>
    <t>247</t>
  </si>
  <si>
    <t>248</t>
  </si>
  <si>
    <t>249</t>
  </si>
  <si>
    <t>250</t>
  </si>
  <si>
    <t>251</t>
  </si>
  <si>
    <t>252</t>
  </si>
  <si>
    <t>253</t>
  </si>
  <si>
    <t>254</t>
  </si>
  <si>
    <t>255</t>
  </si>
  <si>
    <t>256</t>
  </si>
  <si>
    <t>257</t>
  </si>
  <si>
    <t>258</t>
  </si>
  <si>
    <t>259</t>
  </si>
  <si>
    <t>260</t>
  </si>
  <si>
    <t>261</t>
  </si>
  <si>
    <t>262</t>
  </si>
  <si>
    <t>263</t>
  </si>
  <si>
    <t>264</t>
  </si>
  <si>
    <t>265</t>
  </si>
  <si>
    <t>พัชรา</t>
  </si>
  <si>
    <t>82 หมู่ที่ 6 ต.ม่วงหวาน อ.หนองแซง จ.สระบุรี 18170</t>
  </si>
  <si>
    <t>สมหมาย</t>
  </si>
  <si>
    <t>สีไพร</t>
  </si>
  <si>
    <t>สุชาดา</t>
  </si>
  <si>
    <t>เสียงสวัสดิ์</t>
  </si>
  <si>
    <t>วงศ์เจริญ</t>
  </si>
  <si>
    <t>กรองทอง</t>
  </si>
  <si>
    <t>จันวดี</t>
  </si>
  <si>
    <t>จำลอง</t>
  </si>
  <si>
    <t>เพ็ญแสง</t>
  </si>
  <si>
    <t>พัชทวิทย์</t>
  </si>
  <si>
    <t>สีดาคำ</t>
  </si>
  <si>
    <t>เด็กชาย</t>
  </si>
  <si>
    <t>วีระวัตร</t>
  </si>
  <si>
    <t>สีสมโพชน</t>
  </si>
  <si>
    <t>4 หมู่ที่ 6 ต.ม่วงหวาน อ.หนองแซง จสระบุรี 18170</t>
  </si>
  <si>
    <t>ไพบูลย์</t>
  </si>
  <si>
    <t>ศรีเมืองอิน</t>
  </si>
  <si>
    <t>วธิดา</t>
  </si>
  <si>
    <t>จิรพงศ์</t>
  </si>
  <si>
    <t>อุดมญาติ</t>
  </si>
  <si>
    <t>ละเอียด</t>
  </si>
  <si>
    <t>เปลี่ยนสะอาด</t>
  </si>
  <si>
    <t>65/2 หมู่ที่ 6 อ.อุทัย จ.อยุธยา</t>
  </si>
  <si>
    <t>บัวศรี</t>
  </si>
  <si>
    <t>คัมภิรานนท์</t>
  </si>
  <si>
    <t>48 หมู่ที่ 3 ต.ม่วงหวาน อ.หนองแซง จ.สระบุรี 18170</t>
  </si>
  <si>
    <t>สวนเพิ่มบุญ บ้านหนองโป่ง ต.ห้วยป่าหวาย อ.พระพุทธบาท จ.สระบุรี 18120</t>
  </si>
  <si>
    <t>สมคิด</t>
  </si>
  <si>
    <t>ธนฤกษ์</t>
  </si>
  <si>
    <t>สมพร</t>
  </si>
  <si>
    <t>พิมพ์ชญา</t>
  </si>
  <si>
    <t>ทวี</t>
  </si>
  <si>
    <t>เตยหอม</t>
  </si>
  <si>
    <t>เพชร</t>
  </si>
  <si>
    <t>สุขแสน</t>
  </si>
  <si>
    <t>4 หมู่ที่ 5 ตำบลม่วงหวาน อำเภอหนองแซง จังหวัดสระบุรี 18170</t>
  </si>
  <si>
    <t>36/1 หมู่ที่ 7 ตำบลหนองโน อำเภอเมือง จังหวัดสระบุรี 18000</t>
  </si>
  <si>
    <t>67 หมู่ที่ 6 ตำบลม่วงหวาน อำเภอหนองแซง จังหวัดสระบุรี 18170</t>
  </si>
  <si>
    <t>ชัยวัฒน์</t>
  </si>
  <si>
    <t>ศรีเมืองอินทร์</t>
  </si>
  <si>
    <t>40 หมู่ที่ 6 ตำบลม่วงหวาน อำเภอหนองแซง จังหวัดสระบุรี 18170</t>
  </si>
  <si>
    <t>ตำบลม่วงหวาน อำเภอหนองแซง จังหวัดสระบุรี 18170</t>
  </si>
  <si>
    <t>33 หมู่ที่ 2 ตำบลโพนทอง อำเภอหนองแค จังหวัดสระบุรี 18230</t>
  </si>
  <si>
    <t>43/1 ตำบลม่วงหวาน อำเภอหนองแซง จังหวัดสระบุรี 18170</t>
  </si>
  <si>
    <t>จักรวงศ์</t>
  </si>
  <si>
    <t>บุญศรี</t>
  </si>
  <si>
    <t>36 หมู่ที่ 1 ต.ม่วงหวาน อ.หนองแซง จ.สระบุรี</t>
  </si>
  <si>
    <t xml:space="preserve">คณิต </t>
  </si>
  <si>
    <t xml:space="preserve">คชายา </t>
  </si>
  <si>
    <t>แจกแผ่นพับประชาสัมพันธ์งานคลินิกเทคโนโลยีในโครงการสร้างอัตลักษณ์ผลิตภัณฑ์ชุมชนเพื่อส่งเสริมการท่องเที่ยวจังหวัดสระบุรี ปี 3 ณ วิสาหกิจชุมชนผู้ผลิตและแปรรูปข้าวเจ๊กเชยเสาไห้สระบุรี ระหว่างวันที่ 21-22 มิถุนายน 2568</t>
  </si>
  <si>
    <t>ปรเปต์</t>
  </si>
  <si>
    <t>อุดมพรมงคล</t>
  </si>
  <si>
    <t>85 หมู่ที่ 4 ตำบลบางเสาธง อำเภอบางเสาธง จังหวัดสมุทรปราการ</t>
  </si>
  <si>
    <t>โอสธี</t>
  </si>
  <si>
    <t>มุขเจริญผล</t>
  </si>
  <si>
    <t>66/122 ตำบลคลองกุ่ม อำเภอบึงกุ่ม จังหวัดกรุงเทพฯ 10240</t>
  </si>
  <si>
    <t>ธนกร</t>
  </si>
  <si>
    <t>ธนะวิรเดช</t>
  </si>
  <si>
    <t>1/15 ตำบลสามเสนนอก อำเภอห้วยขวาง จังหวัดกรุงเทพฯ 10310</t>
  </si>
  <si>
    <t>จินตนา</t>
  </si>
  <si>
    <t>ธนดี</t>
  </si>
  <si>
    <t>พันธมโกมล</t>
  </si>
  <si>
    <t>5/34 อำเภอวัฒนา จังหวัดกรุงเทพฯ 10110</t>
  </si>
  <si>
    <t>อมพร</t>
  </si>
  <si>
    <t>63/9 ตำบลท่าอิฐ อำเภอปากเกร็ด จังหวัดนนทบุรี 11120</t>
  </si>
  <si>
    <t>วาสนา</t>
  </si>
  <si>
    <t>หนูมาน้อย</t>
  </si>
  <si>
    <t>วันวิสา</t>
  </si>
  <si>
    <t>ชมมณฑ</t>
  </si>
  <si>
    <t>49/2 ตำบลบึงสนั่น อำเภอธัญบุรี จังหวัดปทุมธานี 12110</t>
  </si>
  <si>
    <t>ธีราพร</t>
  </si>
  <si>
    <t>งามสว่า</t>
  </si>
  <si>
    <t>ไลรา</t>
  </si>
  <si>
    <t>บุญมาเลิศ</t>
  </si>
  <si>
    <t>58 ตำบลสะพานสูง อำเภอสะพานสูง จังหวัดกรุงเทพฯ 10250</t>
  </si>
  <si>
    <t>วรินทร์</t>
  </si>
  <si>
    <t>เพิ่มลาภ</t>
  </si>
  <si>
    <t>290/6 ประชานุกูล 3 ซอย 1 จังหวัดกรุงเทพฯ 10800</t>
  </si>
  <si>
    <t>ปพิชญา</t>
  </si>
  <si>
    <t>วิทยากรจากวิสาหกิจชุมชนผ้าบาติกและดอกไม้ใยบัว ได้แก่ คุณลัดดา วันยาเล และคุณพรรณี วันยาเล บรรยายและฝึกปฏิบัติ ถ่ายทอดเทคโนโลยีหลักสูตรการเพ้นท์ผ้าบาติก เมื่อวันที่ 9 สิงหาคม 2568 ณ ชั้น G ศูนย์การประชุมแห่งชาติสิริกิติ์ กรุงเทพมหานคร</t>
  </si>
  <si>
    <t>การเพ้นท์ผ้าบาติก</t>
  </si>
  <si>
    <t>สุภาวดี</t>
  </si>
  <si>
    <t>เอี่ยมโต</t>
  </si>
  <si>
    <t>3/139 ตำบลลุมพินี อำเภอปทุมวัน จังหวัดกรุงเทพฯ 10330</t>
  </si>
  <si>
    <t>นิภา</t>
  </si>
  <si>
    <t>แซ่เล้า</t>
  </si>
  <si>
    <t>134 ซอยหัวหมาก 31 ตำบลหัวหมาก อำเภอบางกะปิ จังหวัดกรุงเทพฯ 10240</t>
  </si>
  <si>
    <t>ณริศรา</t>
  </si>
  <si>
    <t>กุนนากุล</t>
  </si>
  <si>
    <t>255 หมู่ที่ 10ตำบลท่าสุด อำเภอเมืองเชียงราย จังหวัดเชียงราย</t>
  </si>
  <si>
    <t>พรนิภา</t>
  </si>
  <si>
    <t>ทำมา</t>
  </si>
  <si>
    <t>443 หมู่ที่ 14 อำเภอบ้านดู่ อำเภอเมือง จังหวัดเชียงราย 57100</t>
  </si>
  <si>
    <t>ศศินิภา</t>
  </si>
  <si>
    <t>ศรีดวงใจ</t>
  </si>
  <si>
    <t>388/301 อำเภอบ้านดู่ อำเภอเมือง จังหวัดเชียงราย 57100</t>
  </si>
  <si>
    <t>พัชม์</t>
  </si>
  <si>
    <t>อยู่สม</t>
  </si>
  <si>
    <t>2 ตำบลหนองแขม อำเภอหนองแขม จังหวัดกรุงเทพฯ 10160</t>
  </si>
  <si>
    <t>นภัสสร</t>
  </si>
  <si>
    <t>ปัญญาใจ</t>
  </si>
  <si>
    <t>สุวพัชร</t>
  </si>
  <si>
    <t>หนึ่งนุดซา</t>
  </si>
  <si>
    <t>42/33 หมู่ที่ 2 อำเภอหนองจอก จังหวัดกรุงเทพฯ</t>
  </si>
  <si>
    <t>วิทยากรจากวิสาหกิจชุมชนผ้าบาติกและดอกไม้ใยบัว ได้แก่ คุณลัดดา วันยาเล และคุณพรรณี วันยาเล บรรยายและฝึกปฏิบัติ ถ่ายทอดเทคโนโลยีหลักสูตรการทำผ้ามัดย้อม เมื่อวันที่ 10 สิงหาคม 2568 ณ ชั้น G ศูนย์การประชุมแห่งชาติสิริกิติ์ กรุงเทพมหานคร</t>
  </si>
  <si>
    <t>การทำผ้ามัดย้อม</t>
  </si>
  <si>
    <t>ชนัญญา</t>
  </si>
  <si>
    <t>พันธุประกิจ</t>
  </si>
  <si>
    <t>3 ถนนขาว ตำบลวชิราพยาบาล อำเภอดุสิต จังหวัดกรุงเทพฯ 10300</t>
  </si>
  <si>
    <t>จิตรพิทย์</t>
  </si>
  <si>
    <t>เปรมวิรัตน์</t>
  </si>
  <si>
    <t>151 หมู่ที่ 6 ตำบลพลางทอง อำเภอบ่อทอง จังหวัดชลบุรี 20270</t>
  </si>
  <si>
    <t>จิรภิญญา</t>
  </si>
  <si>
    <t>บูรณะ</t>
  </si>
  <si>
    <t>135 หมู่ที่ 4 ตำบลพลางทอง อำเภอบ่อทอง จังหวัดชลบุรี 20270</t>
  </si>
  <si>
    <t>รัตนาพร</t>
  </si>
  <si>
    <t>ไกรยะเกศ</t>
  </si>
  <si>
    <t>331 หมู่ที่ 8 ตำบลบ่อทอง อำเภอบ่อทอง จังหวัดชลบุรี 20270</t>
  </si>
  <si>
    <t>วงงาม</t>
  </si>
  <si>
    <t>686 หมู่ที่ 4 ตำบลพลางทอง อำเภอบ่อทอง จังหวัดชลบุรี 20270</t>
  </si>
  <si>
    <t>ปาทินันท์</t>
  </si>
  <si>
    <t>แสงนั่น</t>
  </si>
  <si>
    <t>33 ตำบลกลองถนน อำเภอสายไหม จังหวัดกรุงเทพฯ 10220</t>
  </si>
  <si>
    <t>สกุลพัชร</t>
  </si>
  <si>
    <t>ชงลกัสวราพงศ์</t>
  </si>
  <si>
    <t>50/10 จังหวัดปทุมธานี 12120</t>
  </si>
  <si>
    <t>ศลิน</t>
  </si>
  <si>
    <t>ทวดสิญจน์</t>
  </si>
  <si>
    <t>3 ตำบลวชิรพยาบาล อำเภอดุสิต จังหวัดกรุงเทพฯ 10300</t>
  </si>
  <si>
    <t>พิริยากรณ์</t>
  </si>
  <si>
    <t>ศีจันทร์</t>
  </si>
  <si>
    <t>ซาฮารา</t>
  </si>
  <si>
    <t>ไซนูเด็ง</t>
  </si>
  <si>
    <t>683 ตำบลบางอ้อ อำเภอบางพลัด จังหวัดกรุงเทพฯ 10700</t>
  </si>
  <si>
    <t>ดวงรัตน์</t>
  </si>
  <si>
    <t>เหล่าภราดร</t>
  </si>
  <si>
    <t>1/1 อำเภอคลองเตย จังหวัดกรุงเทพฯ</t>
  </si>
  <si>
    <t>สมศรี</t>
  </si>
  <si>
    <t>ไชยภูมิ</t>
  </si>
  <si>
    <t>183 หมู่ที่ 8 จังหวัดกาฬสินธุ์ 46110</t>
  </si>
  <si>
    <t>กัญญาพินศ์</t>
  </si>
  <si>
    <t>ลือธวงศ์</t>
  </si>
  <si>
    <t>257/1  อำเภอเมือง 33000</t>
  </si>
  <si>
    <t>สิรี</t>
  </si>
  <si>
    <t>นิ่มนุช</t>
  </si>
  <si>
    <t>556/38 แขวงสายไหม เขตสายไหม จังหวัดกรุงเทพฯ 10220</t>
  </si>
  <si>
    <t>นิลใบ</t>
  </si>
  <si>
    <t>120 ถนนเพชรบุรี อำเภอราชเทวี จังหวัดกรุงเทพฯ 10400</t>
  </si>
  <si>
    <t>กฤษณพล</t>
  </si>
  <si>
    <t>มีชัย</t>
  </si>
  <si>
    <t>เอสโฮม อพาร์ทเมน ตำบลดินแดง อำเภอดินแดง จังหวัดกรุงเทพฯ 10400</t>
  </si>
  <si>
    <t>ทองพรรษ์พร</t>
  </si>
  <si>
    <t>เจียง</t>
  </si>
  <si>
    <t>30 ตำบลคลองบางบอน อำเภอบางบอน จังหวัดกรุงเทพฯ 10150</t>
  </si>
  <si>
    <t>วาภนา</t>
  </si>
  <si>
    <t>พิทัตษ์พร</t>
  </si>
  <si>
    <t>43 ตำบลในเวียง อำเภอเมือง 56000</t>
  </si>
  <si>
    <t>การทำสครับขัดผิว</t>
  </si>
  <si>
    <t xml:space="preserve">ดร.วรวิทย์ จันทร์สุวรรณ บรรยายและฝึกปฏิบัติ ถ่ายทอดเทคโนโลยีหลักสูตรการทำสครับขัดผิว เมื่อวันที่ 13 สิงหาคม 2568 ณ ชั้น G ศูนย์การประชุมแห่งชาติสิริกิติ์ กรุงเทพมหานคร
</t>
  </si>
  <si>
    <t>พิชชาภัทร์</t>
  </si>
  <si>
    <t>คงทน</t>
  </si>
  <si>
    <t>721/1 อำเภอเมือง จังหวัดสมุทรปราการ 10180</t>
  </si>
  <si>
    <t>ปัณฑิตา</t>
  </si>
  <si>
    <t>อัศวาภิรมย์</t>
  </si>
  <si>
    <t>นิชนันท์</t>
  </si>
  <si>
    <t>ชาญชัยพิทักษ์สิน</t>
  </si>
  <si>
    <t>534 หมู่ที่ 4 ตำบลหมอนนาง อำเภอพนัสนิคม จังหวัดชลบุรี 20140</t>
  </si>
  <si>
    <t>ชุติมณฑน์</t>
  </si>
  <si>
    <t>แซ่ซ่ง</t>
  </si>
  <si>
    <t>534/4 ตำบลหมอนนาง อำเภอพนัสนิคม จังหวัดชลบุรี 20140</t>
  </si>
  <si>
    <t>เฉลิมนันท์</t>
  </si>
  <si>
    <t>อังศุเกียรติถาวร</t>
  </si>
  <si>
    <t>25/68 ตำบลบางขุนนนท์ อำเภอบางกอก จังหวัดกรุงเทพฯ 10700</t>
  </si>
  <si>
    <t>ธนากรณ์</t>
  </si>
  <si>
    <t>ศรีบุญ</t>
  </si>
  <si>
    <t>89/744 อำเภอบางบัวทอง จังหวัดนนทบุรี 1110</t>
  </si>
  <si>
    <t>ปัญญาดา</t>
  </si>
  <si>
    <t>เจริญผล</t>
  </si>
  <si>
    <t>188/69 หมู่ที่ 8 ตำบลเทพารักษ์ อำเภอเมือง จังหวัดสมุทรปราการ 10270</t>
  </si>
  <si>
    <t>วริศรา</t>
  </si>
  <si>
    <t>คำขัน</t>
  </si>
  <si>
    <t>989/14 ตำบลท้ายบ้านใหม่ อำเภอเมือง  จังหวัดสมุทรปราการ 10280</t>
  </si>
  <si>
    <t>รัตนรัตน์</t>
  </si>
  <si>
    <t>บางท่าไม้</t>
  </si>
  <si>
    <t>สุขาภิบาล 3 แมนชั่น ตำบลหัวหมาก อำเภอบางกะปิ จังหวัดกรุงเทพฯ 10240</t>
  </si>
  <si>
    <t>กันต์กมล</t>
  </si>
  <si>
    <t>บรรโล</t>
  </si>
  <si>
    <t>ตำบลบางหญ้าแพร อำเภอเมือง จังหวัดสมุทรสาคร</t>
  </si>
  <si>
    <t>ภวิส</t>
  </si>
  <si>
    <t>เครือคล้าย</t>
  </si>
  <si>
    <t>เอกชัย 76 ตำบลบางบอน อำเภอบางบอน จังหวัดกรุงเทพฯ 10150</t>
  </si>
  <si>
    <t>ธิดารัตน์</t>
  </si>
  <si>
    <t>ฐานบัญชา</t>
  </si>
  <si>
    <t>กรมการปกครองท้องถิ่น</t>
  </si>
  <si>
    <t>พิมพ์ลภัส</t>
  </si>
  <si>
    <t>ชัยถาวรมงคล</t>
  </si>
  <si>
    <t>หมู่บ้านพฤกษาวิล ตำบลบางขุนเทียน อำเภอแสมดำ จังหวัดกรุงเทพฯ 10160</t>
  </si>
  <si>
    <t>แพรเพชร</t>
  </si>
  <si>
    <t>บูรณะกรณ์</t>
  </si>
  <si>
    <t>549 ตำบลบางแค อำเภอบางแค จังหวัดกรุงเทพฯ 10160</t>
  </si>
  <si>
    <t>บุณยานุช</t>
  </si>
  <si>
    <t>พรเจริญ</t>
  </si>
  <si>
    <t>ตำบลบางแค จังหวัดกรุงเทพฯ 10160</t>
  </si>
  <si>
    <t>ดร.มยุรี เรืองสมบัติ และ อาจารย์นันท์วิกา มิ่งขวัญ บรรยายและฝึกปฏิบัติ ถ่ายทอดเทคโนโลยีหลักสูตรการเพ้นท์ผลิตภัณฑ์เซรามิก เมื่อวันที่ 14 สิงหาคม 2568 ณ ชั้น G ศูนย์การประชุมแห่งชาติสิริกิติ์ กรุงเทพมหานคร</t>
  </si>
  <si>
    <t>การเพ้นท์ผลิตภัณฑ์เซรามิก</t>
  </si>
  <si>
    <t>พิมพ์พิชชา</t>
  </si>
  <si>
    <t>มั่นเจริญ</t>
  </si>
  <si>
    <t>มหาวิทยาลัยศรีนครินทรวิโรฒ</t>
  </si>
  <si>
    <t>ปัทมา</t>
  </si>
  <si>
    <t>วงศ์ภิญ</t>
  </si>
  <si>
    <t>34 หมู่ที่ 2 ตำบลกระแสมน อำเภอแกลง จังหวัดระยอง 21110</t>
  </si>
  <si>
    <t>งามลักษณ์</t>
  </si>
  <si>
    <t>ฟุ้งราน</t>
  </si>
  <si>
    <t>480/93 ตำบลทุ่งพญาไท อำเภอราชเทวี จังหวัดกรุงเทพฯ 10400</t>
  </si>
  <si>
    <t>กันทิลา</t>
  </si>
  <si>
    <t>กุลพา</t>
  </si>
  <si>
    <t>745/2 ถนนจันทน์ 43 อำเภอสาทร จังหวัดกรุงเทพฯ 10120</t>
  </si>
  <si>
    <t>หทัยชนก</t>
  </si>
  <si>
    <t>ทวีกัน</t>
  </si>
  <si>
    <t>607/3 เขตบางคอแหลม แขวงวัดพระยาไกร จังหวัดกรุงเทพฯ 10120</t>
  </si>
  <si>
    <t>เด็กหญิง</t>
  </si>
  <si>
    <t>พิชชาพร</t>
  </si>
  <si>
    <t>วรรณางกูร</t>
  </si>
  <si>
    <t>77/335 ตำบลนวมินทร์ อำเภอบึงกุ่ม จังหวัดกรุงเทพฯ 10240</t>
  </si>
  <si>
    <t>กมลชนก</t>
  </si>
  <si>
    <t>โสแก้ว</t>
  </si>
  <si>
    <t>35 ตำบลประชาธิปัตย์ อำเภอธัญบุรี จังหวัดปทุมธานี 12130</t>
  </si>
  <si>
    <t>ฉมลพัชร์</t>
  </si>
  <si>
    <t>อาสานะพันธุ</t>
  </si>
  <si>
    <t>ตำบลสำโรงเหนือ อำเภอเมือง จังหวัดสมุทรปราการ 10270</t>
  </si>
  <si>
    <t>จูมพิลา</t>
  </si>
  <si>
    <t>ตำบลบางยี่ขัน อำเภอบางพลัด จังหวัดกรุงเทพฯ 10700</t>
  </si>
  <si>
    <t>ญาณิศา</t>
  </si>
  <si>
    <t>ฉุนฉลาด</t>
  </si>
  <si>
    <t>โรงเรียนวัดบวรมงคล ตำบลบางยี่ขัน อำเภอบางพลัด จังหวัดกรุงเทพฯ 10700</t>
  </si>
  <si>
    <t>ปรารถนา</t>
  </si>
  <si>
    <t>อยู่สถิตย์</t>
  </si>
  <si>
    <t>โรงเรียนวัดบวร ตำบลบางยี่ขัน อำเภอบางพลัด จังหวัดกรุงเทพฯ 10700</t>
  </si>
  <si>
    <t>ภัทรมณ</t>
  </si>
  <si>
    <t>มันตะพงษ์</t>
  </si>
  <si>
    <t>ชวิศา</t>
  </si>
  <si>
    <t>ไพศาลธรรม</t>
  </si>
  <si>
    <t>พิทยโสภณ</t>
  </si>
  <si>
    <t>9/158 ตำบลบางจาก อำเภอพระโขนง จังหวัดกรุงเทพฯ 10260</t>
  </si>
  <si>
    <t>สิสินธารา</t>
  </si>
  <si>
    <t>ชิตามระ</t>
  </si>
  <si>
    <t>ผศ.ดร.ปรัศนีย์ ทับใบแย้ม และ อาจารย์เอนก ศรฟ้า บรรยายและฝึกปฏิบัติถ่ายทอดเทคโนโลยีหลักสูตรการแต่งหน้าคัพเค้ก ในวันที่ 15 สิงหาคม 2568 ณ ชั้น G ศูนย์การประชุมแห่งชาติสิริกิติ์ กรุงเทพมหานคร</t>
  </si>
  <si>
    <t>การแต่งหน้าคัพเค้ก</t>
  </si>
  <si>
    <t>ปิบังกรู</t>
  </si>
  <si>
    <t>ฆังคัสโร</t>
  </si>
  <si>
    <t>ลาดกระบัง จังหวัดกรุงเทพฯ</t>
  </si>
  <si>
    <t>ปัณรส์</t>
  </si>
  <si>
    <t>บุญยการ</t>
  </si>
  <si>
    <t>189/41 อำเภบางกรวย จังหวัดนนทบุรี 11130</t>
  </si>
  <si>
    <t xml:space="preserve">43 หมู่ที่ 6 ตำบลบางพระ อำเภอศรีราชา จังหวัดนนทบุรี </t>
  </si>
  <si>
    <t>วิลาวัลย์</t>
  </si>
  <si>
    <t>ฤทธิ์เรืองโรจน์</t>
  </si>
  <si>
    <t>ตำบลบางพระ อำเภอศรีราชา จังหวัดชลบุรี 20110</t>
  </si>
  <si>
    <t>ณัฐวัตร</t>
  </si>
  <si>
    <t>อุตราศรี</t>
  </si>
  <si>
    <t>132 หมู่ที่ 1 อำเภอบ้านบึง จังหวัดชลบุรี 20170</t>
  </si>
  <si>
    <t>ธัญลักษณ์</t>
  </si>
  <si>
    <t>ศรีศักดีวรากุล</t>
  </si>
  <si>
    <t>99/10 หมู่ที่ 22 ตำบลบางพลีใหญ่ อำเภอบางพลี จังหวัดสมุทรปราการ</t>
  </si>
  <si>
    <t>การทำกำไลเชือกเทียน</t>
  </si>
  <si>
    <t>ชูพักตร์</t>
  </si>
  <si>
    <t>พุฒิวัฒนสถาพร</t>
  </si>
  <si>
    <t>120/24 ตำบลบางกระสอ อำเภอเมืองนนทบุรี จังหวัดนนทบุรี 11000</t>
  </si>
  <si>
    <t>นิชาภา</t>
  </si>
  <si>
    <t>อ่างทอง</t>
  </si>
  <si>
    <t>อภิชญา</t>
  </si>
  <si>
    <t>ไชยารัตน์</t>
  </si>
  <si>
    <t>39/46 ตำบลปากเกร็ด อำเภอปากเกร็ด จังหวัดนนทบุรี 11120</t>
  </si>
  <si>
    <t>ธมนวรรณ</t>
  </si>
  <si>
    <t>สุดทอง</t>
  </si>
  <si>
    <t>ตำบลบางกระสอ อำเภอเมืองนนทบุรี จังหวัดนนทบุรี 11000</t>
  </si>
  <si>
    <t>ภัคปภพ</t>
  </si>
  <si>
    <t>ไล้ฉิม</t>
  </si>
  <si>
    <t>ธนพร</t>
  </si>
  <si>
    <t>ทองสุข</t>
  </si>
  <si>
    <t>132/21 หมู่ที่ 3 ตำบลปากดกร็ด อำเภอปากเกร็ด จังหวัดนนทบุรี 11120</t>
  </si>
  <si>
    <t>35 ตำบลประชาธิปัตย อำเภอธัญบุรี จังหวัดปทุมธานี 12130</t>
  </si>
  <si>
    <t>ศุภัคษร</t>
  </si>
  <si>
    <t>168 ตำบลเขตดุสิต จังหวัดกรุงเทพฯ 10300</t>
  </si>
  <si>
    <t>เดือนเพ็ญ</t>
  </si>
  <si>
    <t>อาจไรสง</t>
  </si>
  <si>
    <t>74/47 แขวงทุ่งพญาไท เขตราชเทวี จังหวัดกรุงเทพฯ 10140</t>
  </si>
  <si>
    <t>นิพิฐพนธ์</t>
  </si>
  <si>
    <t>อินทรพล</t>
  </si>
  <si>
    <t>ตำบลทัพหลวง อำเภอเมือง จังหวัดนครปฐม 73000</t>
  </si>
  <si>
    <t>นริช</t>
  </si>
  <si>
    <t>ปานสุวรรณ</t>
  </si>
  <si>
    <t>ตำบลศาลายา อำเภอพุทธมณฑล จังหวัดนครปฐม 73120</t>
  </si>
  <si>
    <t>สุภัทร</t>
  </si>
  <si>
    <t>รันตสรร</t>
  </si>
  <si>
    <t>อำเภอเมือง จังหวัดปทุมธานี 12000</t>
  </si>
  <si>
    <t>คุณิตา</t>
  </si>
  <si>
    <t>เตชะสา</t>
  </si>
  <si>
    <t>71 หมู่ที่ 6 ตำบลน้ำปัว อำเภอเวียงสา จังหวัดน่าน 55110</t>
  </si>
  <si>
    <t>ขติยะ</t>
  </si>
  <si>
    <t>วีระสัย</t>
  </si>
  <si>
    <t>69 หมู่ที่ 3 ตำบลมหาราช อำเภอมหาราช จังหวัดอยุธยา 13150</t>
  </si>
  <si>
    <t>881/480 เขตบางซื่อ แขวงบางซื่อ จังหวัดกรุงเทพฯ 10800</t>
  </si>
  <si>
    <t>อาจารย์กิตติ ยอดอ่อน และ ดร.สุชีรา ผ่องใส บรรยายและฝึกปฏิบัติ ถ่ายทอดเทคโนโลยีหลักสูตรการจัดสวนในโหลแก้ว ในวันที่ 16 สิงหาคม 2568 ณ ชั้น G ศูนย์การประชุมแห่งชาติสิริกิติ์ กรุงเทพมหานคร</t>
  </si>
  <si>
    <t xml:space="preserve">การจัดสวนในโหลแก้ว </t>
  </si>
  <si>
    <t>266</t>
  </si>
  <si>
    <t>267</t>
  </si>
  <si>
    <t>268</t>
  </si>
  <si>
    <t>269</t>
  </si>
  <si>
    <t>270</t>
  </si>
  <si>
    <t>271</t>
  </si>
  <si>
    <t>272</t>
  </si>
  <si>
    <t>273</t>
  </si>
  <si>
    <t>274</t>
  </si>
  <si>
    <t>275</t>
  </si>
  <si>
    <t>276</t>
  </si>
  <si>
    <t>277</t>
  </si>
  <si>
    <t>278</t>
  </si>
  <si>
    <t>279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</si>
  <si>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</si>
  <si>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</si>
  <si>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</si>
  <si>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</si>
  <si>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</si>
  <si>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</si>
  <si>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</si>
  <si>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</si>
  <si>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</si>
  <si>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</si>
  <si>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</si>
  <si>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</si>
  <si>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</si>
  <si>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</si>
  <si>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</si>
  <si>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</si>
  <si>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</si>
  <si>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</si>
  <si>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</si>
  <si>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</si>
  <si>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</si>
  <si>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</si>
  <si>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</si>
  <si>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</si>
  <si>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</si>
  <si>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</si>
  <si>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</si>
  <si>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</si>
  <si>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</si>
  <si>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</si>
  <si>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</si>
  <si>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</si>
  <si>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</si>
  <si>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</si>
  <si>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</si>
  <si>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</si>
  <si>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</si>
  <si>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</si>
  <si>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</si>
  <si>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</si>
  <si>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</si>
  <si>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</si>
  <si>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</si>
  <si>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</si>
  <si>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</si>
  <si>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</si>
  <si>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</si>
  <si>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</si>
  <si>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</si>
  <si>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</si>
  <si>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</si>
  <si>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</si>
  <si>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</si>
  <si>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</si>
  <si>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345</t>
  </si>
  <si>
    <t>344</t>
  </si>
  <si>
    <t>346</t>
  </si>
  <si>
    <t>347</t>
  </si>
  <si>
    <t>348</t>
  </si>
  <si>
    <t>349</t>
  </si>
  <si>
    <t>350</t>
  </si>
  <si>
    <t>351</t>
  </si>
  <si>
    <t>352</t>
  </si>
  <si>
    <t>353</t>
  </si>
  <si>
    <t>354</t>
  </si>
  <si>
    <t>355</t>
  </si>
  <si>
    <t>280</t>
  </si>
  <si>
    <t>281</t>
  </si>
  <si>
    <t>282</t>
  </si>
  <si>
    <t>283</t>
  </si>
  <si>
    <t>284</t>
  </si>
  <si>
    <t>285</t>
  </si>
  <si>
    <t>286</t>
  </si>
  <si>
    <t>287</t>
  </si>
  <si>
    <t>288</t>
  </si>
  <si>
    <t>289</t>
  </si>
  <si>
    <t>กรมส่งเสริมการปกครองท้องถิ่น ตำบลดุสิต อำเภอดุสิต จังหวัดกรุงเทพฯ 10300</t>
  </si>
  <si>
    <t>138/95 หมู่ที่ 8 อำเภอเมือง จังหวัดสมุทรปราการ 10270</t>
  </si>
  <si>
    <t>13/7 หมู่ที่ 9 ตำบลปากเกร็ด อำเภอบางพูด จังหวัดนนทบุรี 11120</t>
  </si>
  <si>
    <t xml:space="preserve"> อาจารย์นฤพน ไพศาลตันติวงศ์ และวิทยากรภายนอก ผู้ช่วยศาสตราจารย์วันดี มาตสถิตย์ โดยบรรยายและฝึกปฏิบัติ ถ่ายทอดเทคโนโลยีหลักการทำกำไลเชือกเทียน เมื่อวันที่ 15 สิงหาคม 2568 ณ ชั้น G ศูนย์การประชุมแห่งชาติสิริกิติ์ กรุงเทพมหานคร</t>
  </si>
  <si>
    <t>ประทุมพร</t>
  </si>
  <si>
    <t>โสตถิอำรุง</t>
  </si>
  <si>
    <t>83/1 หมู่ที่ 3 อำเภอหนองหญ้าไซ จังหวัดสุพรรณบุรี</t>
  </si>
  <si>
    <t>บุณฑิกา</t>
  </si>
  <si>
    <t>กาหลง</t>
  </si>
  <si>
    <t>426 หมู่ที่ 4 อำเภออู่ทอง จังหวัดสุพรรณบุรี</t>
  </si>
  <si>
    <t>แจกแผ่นพับ</t>
  </si>
  <si>
    <t>กาฬวังค์</t>
  </si>
  <si>
    <t>75 หมู่ที่ 1 ตำบลหนองกระทุ่ม จังหวัดสุพรรณบุรี</t>
  </si>
  <si>
    <t>คารม</t>
  </si>
  <si>
    <t>คงปรีพันธุ์</t>
  </si>
  <si>
    <t>ชวัลชญาณ์</t>
  </si>
  <si>
    <t>มัชรมัยวัฒน์</t>
  </si>
  <si>
    <t>8 หมู่ที่ 3 ตำบลป่าสะแก อำเภอเดิมบางนางบวช</t>
  </si>
  <si>
    <t>ไทรงาม</t>
  </si>
  <si>
    <t>388 หมู่ที่ 6 อำเภออู่ทอง จังหวัดสุพรรณบุรี</t>
  </si>
  <si>
    <t>เพลิน</t>
  </si>
  <si>
    <t>ศิริเลิศ</t>
  </si>
  <si>
    <t>70/1 หมู่ที่ 6 อำเภอเดินบางนางบวช จังหวัดสุพรรณบุรี</t>
  </si>
  <si>
    <t>โสน</t>
  </si>
  <si>
    <t>บุญมี</t>
  </si>
  <si>
    <t>131 หมู่ที่ 1 อำเภอเดิมบางนางบวช จังหวัดสุพรรณบุรี</t>
  </si>
  <si>
    <t>ประแอม</t>
  </si>
  <si>
    <t>นิสาธรณ์</t>
  </si>
  <si>
    <t>46 หมู่ที่ 6 ตำบลป่าสะแก อำเภอเดิมบางนางบวช จังหวัดสุพรรณบุรี</t>
  </si>
  <si>
    <t>ปานเพชร</t>
  </si>
  <si>
    <t>71 หมู่ที่ 6 ตำบลป่าสะแก อำเภอเดิมบางนางบวช จังหวัดสุพรรณบุรี</t>
  </si>
  <si>
    <t>ปิยะรัตน์</t>
  </si>
  <si>
    <t>เตชะเพิ้มยง</t>
  </si>
  <si>
    <t>396 อำเภอเมือง จังหวัดนครปฐม</t>
  </si>
  <si>
    <t>ริสุทธิ์</t>
  </si>
  <si>
    <t>วรกร</t>
  </si>
  <si>
    <t>ธนเวีระชัย</t>
  </si>
  <si>
    <t>11/1 อำเภอเดิมบางนางบวช จังหวัดสุพรรณบุรี</t>
  </si>
  <si>
    <t>กาญจนา</t>
  </si>
  <si>
    <t>กาฬภักดี</t>
  </si>
  <si>
    <t>มหิศร</t>
  </si>
  <si>
    <t>ประกอบพิธ</t>
  </si>
  <si>
    <t>162 หมู่ที่ 1 อำเภอเดิมบางนางบวช จังหวัดสุพรรณบุรี</t>
  </si>
  <si>
    <t>26 หมู่ที่ 19 อำเภอเดิมบางนางบวช จังหวัดสุพรรณบุรี</t>
  </si>
  <si>
    <t>สุไชยอาจหาญ</t>
  </si>
  <si>
    <t>43/108 อำเภอบางกรวย จังหวัดนนทบุรี</t>
  </si>
  <si>
    <t>ประทุม</t>
  </si>
  <si>
    <t>สิงห์นคร</t>
  </si>
  <si>
    <t>อำเภอหนองหญ้าไซ จังหวัดสุพรรณบุรี</t>
  </si>
  <si>
    <t>ปริญสิรี</t>
  </si>
  <si>
    <t>สัมฤทธิ์สิรากุล</t>
  </si>
  <si>
    <t>100 หมู่ที่ 11 อำเภอเดิมบางนางบวช จังหวัดสุพรรณบุรี</t>
  </si>
  <si>
    <t>บุญสม</t>
  </si>
  <si>
    <t>อำเภอเดิมบางนางบวช จังหวัดสุพรรณบุรี</t>
  </si>
  <si>
    <t>แจกแผ่นพับประชาสัมพันธ์งานคลินิกเทคโนโลยีในโครงการพัฒนาผลิตภัณฑ์และบรรจุภัณฑ์จากวัสดุเหลือใช้ในท้องถิ่น ณ วิสาหกิจชุมขนโลกยิ้ม จังหวัดสุพรรณบุรี  ระหว่างวันที่ 15-18 กรกฎาคม 2568</t>
  </si>
  <si>
    <t>เสาวลักษณ์</t>
  </si>
  <si>
    <t>ตั้งพยุงเกียรติ</t>
  </si>
  <si>
    <t>109 หมู่ที่ 3 อำเภอห้วยกระเจา จังหวัดกาญจนบุรี</t>
  </si>
  <si>
    <t>มณฑล</t>
  </si>
  <si>
    <t>ชาญณรงค์</t>
  </si>
  <si>
    <t>อุ่นใจ</t>
  </si>
  <si>
    <t>361 หมู่ที่ 6 อำเภอสองพี่น้อง จังหวัดสุพรรณบุรี</t>
  </si>
  <si>
    <t>เบญจพร</t>
  </si>
  <si>
    <t>ปึงเจริญ</t>
  </si>
  <si>
    <t>222 หมู่ที่ 4 อำเภอห้วยกระเจา จังหวัดกาญจนบุรี</t>
  </si>
  <si>
    <t>พิสิษฐ์สรรค์</t>
  </si>
  <si>
    <t>กัณฑบุตร</t>
  </si>
  <si>
    <t>14/3 หมู่ที่ 5 อำเภอพนมท้วน จังหวัดกาญจนบุรี</t>
  </si>
  <si>
    <t>คำเปลว</t>
  </si>
  <si>
    <t>วิชิต</t>
  </si>
  <si>
    <t>กฤษณพงษ์</t>
  </si>
  <si>
    <t>คงควร</t>
  </si>
  <si>
    <t>29 หมู่ที่ 5 อำเภอห้วยกระเจา จังหวัดกาญจนบุรี</t>
  </si>
  <si>
    <t>139 หมู่ที่ 4 อำเภอห้วยกระเจา จังหวัดกาญจนบุรี</t>
  </si>
  <si>
    <t>พันธุ์ธัช</t>
  </si>
  <si>
    <t>กิจแก้ว</t>
  </si>
  <si>
    <t>27 หมู่ที่ 2 อำเภอห้วยกระเจา จังหวัดกาญจนบุรี</t>
  </si>
  <si>
    <t>นิตยา</t>
  </si>
  <si>
    <t>อังศุภัทร์</t>
  </si>
  <si>
    <t>86 หมู่ที่ 4 อำเภอห้วยกระเจา จังหวัดกาญจนบุรี</t>
  </si>
  <si>
    <t>วสิษฐ</t>
  </si>
  <si>
    <t>สุรเนตร</t>
  </si>
  <si>
    <t>295 หมู่ที่ 1 อำเภอพนมทวน จังหวัดกาญจนบุรี</t>
  </si>
  <si>
    <t>ไรวินท์</t>
  </si>
  <si>
    <t>อัมพวัน</t>
  </si>
  <si>
    <t>มีทรัพย์มั่น</t>
  </si>
  <si>
    <t>สำนักงานเกษตร อำเภอห้วยกระเจา จังหวัดกาญจนบุรี</t>
  </si>
  <si>
    <t>เกศรินทร์</t>
  </si>
  <si>
    <t>อ่วมเสือ</t>
  </si>
  <si>
    <t>แจกแผ่นพับประชาสัมพันธ์งานคลินิกเทคโนโลยีในโครงการพัฒนาผลิตภัณฑ์แปรรูปจากข้าวอินทรีย์ บรรจุภัณฑ์ และการสื่อสารการตลาด ณ วิสาหกิจชุมขนเพลินบ้านนาไรซ์เบอรี่ จังหวัดกาญจนบุรี ระหว่างวันที่ 3-5 กันยายน 2568</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</si>
  <si>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</si>
  <si>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</si>
  <si>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</si>
  <si>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</si>
  <si>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</si>
  <si>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</si>
  <si>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</si>
  <si>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</si>
  <si>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</si>
  <si>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</si>
  <si>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</si>
  <si>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</si>
  <si>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</si>
  <si>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</si>
  <si>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</si>
  <si>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</si>
  <si>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</si>
  <si>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</si>
  <si>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</si>
  <si>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</si>
  <si>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</si>
  <si>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</si>
  <si>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</si>
  <si>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</si>
  <si>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</si>
  <si>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</si>
  <si>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</si>
  <si>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</si>
  <si>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</si>
  <si>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</si>
  <si>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</si>
  <si>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</si>
  <si>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</si>
  <si>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ข้อมูลการประเมินความพึงพอใจผู้เข้าร่วมฝึกอบรม</t>
  </si>
  <si>
    <t>1.ข้อมูลวัดความพึงพอใจ</t>
  </si>
  <si>
    <t>2.ข้อมูลเพื่อการปรับปรุงหลักสูตร</t>
  </si>
  <si>
    <t>10.ท่านคาดว่าสามารถนำความรู้ไปใช้ประโยชน์ได้หรือไม่</t>
  </si>
  <si>
    <t>11. ท่านคาดว่าจะมีรายได้เพิ่มขึ้นกี่บาทต่อเดือน</t>
  </si>
  <si>
    <t>1. ข้อมูลวัดความพึงพอใจ</t>
  </si>
  <si>
    <t>2. ข้อมูลเพื่อการปรับปรุงหลักสูตร</t>
  </si>
  <si>
    <t>วัตถุดิบเยอะ หาซื้อยาก</t>
  </si>
  <si>
    <t>ไม่มีอุปกรณ์ในการทำ</t>
  </si>
  <si>
    <t>สุรางคนา</t>
  </si>
  <si>
    <t>แตงบัว</t>
  </si>
  <si>
    <t>การทำขนมปังเพื่อสุขภาพจากหน่อไม้ฝรั่ง</t>
  </si>
  <si>
    <t>389</t>
  </si>
  <si>
    <t>ปรมา</t>
  </si>
  <si>
    <t>สังข์สุมล</t>
  </si>
  <si>
    <t>การทำผลิตภัณฑ์น้ำหอมปรับอากาศ</t>
  </si>
  <si>
    <t>การทำ Bubble Bites แชมพูอัดเม็ด</t>
  </si>
  <si>
    <t>ปฏิพล</t>
  </si>
  <si>
    <t>ป้องประสิทธิ์</t>
  </si>
  <si>
    <t>หทัยภัทร</t>
  </si>
  <si>
    <t>บุญสาร</t>
  </si>
  <si>
    <t>การทำ Fashion Rental &amp; Upcycling (ร้านเช่าชุด) / VEGA</t>
  </si>
  <si>
    <t>กัญญารัตน์</t>
  </si>
  <si>
    <t>บุญรัตน์</t>
  </si>
  <si>
    <t>การทำ Natural care การทำผลิตภัณฑ์เจลล้างมือจากเปลือกส้มโอ</t>
  </si>
  <si>
    <t>เจนเวชศักดา</t>
  </si>
  <si>
    <t xml:space="preserve">การทำแบรนด์ Neri กระเป๋า     </t>
  </si>
  <si>
    <t>ณปภัช</t>
  </si>
  <si>
    <t>รอดกองใหญ่</t>
  </si>
  <si>
    <t>การทำ Young mo (Art toy)</t>
  </si>
  <si>
    <t>390</t>
  </si>
  <si>
    <t>391</t>
  </si>
  <si>
    <t>392</t>
  </si>
  <si>
    <t>393</t>
  </si>
  <si>
    <t>394</t>
  </si>
  <si>
    <t>395</t>
  </si>
  <si>
    <t xml:space="preserve">6/3 หมู่ที่ 6 ถนนรัตนาธิเบศร์ ตำบลบางรักน้อย อำเภอเมือง จังหวัดนนทบุรี </t>
  </si>
  <si>
    <t>159 ถนนเพชรบุรี แขวงทุ่งพญาไท เขตราชเทวี กรุงเทพฯ</t>
  </si>
  <si>
    <t>111/68 พระราม 5 ถนนนครอินทร์ อำเภอบางกรวย จังหวัดนนทบรี</t>
  </si>
  <si>
    <t>298/98 ซอยพิษณุโลก 3 แขวงสี่แยกมหานาค เขตดุสิต กรุงเทพฯ</t>
  </si>
  <si>
    <t>228 ซอยพหลโยธิน แขวงสามเสนใน เขตพญาไท</t>
  </si>
  <si>
    <t>99/497 หมู่ที่ 8 ตำบลบางพูด อำเภอปากเกร็ด จังหวัดนนทบุรี</t>
  </si>
  <si>
    <t>21 ซอยเลี่ยงเมืองนนทบุรี 4 ตำบลตลาดขวัญ อำเภอเมือง จังหวัดนนทบุรี</t>
  </si>
  <si>
    <t xml:space="preserve">หารต้นทุนโครงการต่อคน (งบประมาณ 225,000 บาท/395 คน) </t>
  </si>
  <si>
    <t>อาจารย์คณะอุตสาหกรรมสิ่งทอและออกแบบแฟชั่น มทร.พระนคร ให้คำปรึกษาในการพัฒนาผลิตภัณฑ์ชุด Upcycling ต้นแบบ และผู้เชี่ยวชาญด้านการตลาดร่วมวิเคราะห์ถึงแนวโน้มความเป็นไปได้ทางธุรกิจเพื่อปรับกลยุทธ์ทางการตลาดให้สอดคล้องกับกลุ่มเป้าหมาย และทดลองตลาดโดยการทำแบบสอบถามผ่าน (Google form) เพื่อรวบรวมข้อคิดเห็น (feedback)</t>
  </si>
  <si>
    <t>อาจารย์คณะวิทยาศาสตร์และเทคโนโลยี มทร.พระนคร ที่มีความเชี่ยวชาญและประสบการณ์ ในสาขาวิชาวัสดุศาสตร์อุตสาหกรรม เพื่อพัฒนากระบวนการผลิตและวิเคราะห์ทดสอบสูตรแชมพูอัดเม็ด ให้คำปรึกษาในเรื่องจุดขายของตัวเอง โดยศึกษาคู่แข่งทางการตลาด ทั้งข้อดีและข้อเสีย เพื่อให้ได้ market shared</t>
  </si>
  <si>
    <t>อาจารย์คณะวิทยาศาสตร์และเทคโนโลยี มทร.พระนคร นำผู้ประกอบการธุรกิจน้ำหอมไม้ปรับอากาศ (แบรนด์ Luvember) เข้าพบ คุณจุไรรัตน์ มารัตน์ ผู้เชี่ยวชาญด้านน้ำหอม บริษัท อุตสาหกรรมเครื่องหอมไทย-จีน จำกัด (TCFF) เพื่อให้คำแนะนำกับผู้ประกอบการด้านการทดลองสูตรและเลือกกลิ่นน้ำหอมที่ต้องการ สามารถนำไปปรับใช้ในการพัฒนาผลิตภัณฑ์ต่อไป</t>
  </si>
  <si>
    <t>อาจารย์ที่ปรึกษาทางเทคโนโลยีจากคณะเทคโนโลยีคหกรรมศาสตร์ มทร.พระนคร ให้คำปรึกษาปรับการใช้หน่อไม้ฝรั่งบดละเอียดเป็นหน่อไม้อบแห้ง เพื่อควบคุม วัตถุดิบได้ง่ายขึ้น และสามารถผสมเข้ากับเนื้อแป้งได้ดีขึ้น
- รับประทานมีกลิ่นเหม็นหืนอาจเกิดจากน้ำมันหรือวิธีการเก็บรักษา
- ความนุ่มของแป้งใช้ได้
- ควรเน้นโภชนาการด้านไฟเบอร์มากกว่าโปรตีน (ปลายก้านหน่อไม้ฝรั่งมีไฟเบอร์สูง)
- หากลุ่มลูกค้าเป้าหมาย และหาความต้องการที่แท้จริงของลูกค้า</t>
  </si>
  <si>
    <t>อาจารย์คณะวิทยาศาสตร์และเทคโนโลยี มทร.พระนคร ให้คำแนะนำในการพัฒนาและปรับสูตรผลิตภัณฑ์ นอกจากนี้ยัง ปรับบรรจุภัณฑ์ ให้มีขนาดพอดีสะดวกต่อการใช้งาน ออกแบบฉลากให้สื่อถึงความเป็นธรรมชาติ เช่น ใบไม้ รูปส้มโอ รวมถึงผู้เชี่ยวชาญด้านการตลาดร่วมวิเคราะห์ถึงแนวโน้มความเป็นไปได้ทางธุรกิจเพื่อปรับกลยุทธ์ทางการตลาดให้สอดคล้องกับกลุ่มเป้าหมาย และทดลองตลาดเพื่อรวบรวมข้อคิดเห็น (feedback)</t>
  </si>
  <si>
    <t>รองผู้อำนวยการสถาบันวิจัยและพัฒนา มทร.พระนคร และคณะทำงาน วางแผนพัฒนาผลิตภัณฑ์ แบบกระเป๋ามีเอกลักษณ์ แต่ต้นแบบไม่เนี้ยบ วัสดุที่ใช้ไม่ควรเป็น PVC จากราคาและกลุ่มคู่แข่ง เขียนแผนการบ่มเพาะให้เห็น Action plan แต่ละช่วงตลอดการบ่มเพาะ</t>
  </si>
  <si>
    <t>อาจารย์คณะวิทยาศาสตร์และเทคโนโลยี มทร.พระนคร แนะนำให้เข้าถึงกลุ่มลูกค้าให้กว้างขึ้น เพื่อเพิ่มยอดการสั่งซื้อสินค้า เนื่องจากผลิตภัณฑ์มีเอกลักษณ์อยู่แล้ว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</si>
</sst>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87" formatCode="0000000000"/>
  </numFmts>
  <fonts count="30" x14ac:knownFonts="1">
    <font>
      <sz val="11"/>
      <color theme="1"/>
      <name val="Tahoma"/>
      <family val="2"/>
      <charset val="222"/>
      <scheme val="minor"/>
    </font>
    <font>
      <sz val="10"/>
      <name val="Arial"/>
      <family val="2"/>
    </font>
    <font>
      <sz val="14"/>
      <name val="TH SarabunPSK"/>
      <family val="2"/>
    </font>
    <font>
      <sz val="16"/>
      <name val="CordiaUPC"/>
      <family val="2"/>
    </font>
    <font>
      <b/>
      <sz val="16"/>
      <name val="CordiaUPC"/>
      <family val="2"/>
    </font>
    <font>
      <b/>
      <sz val="18"/>
      <name val="CordiaUPC"/>
      <family val="2"/>
      <charset val="222"/>
    </font>
    <font>
      <b/>
      <sz val="16"/>
      <name val="TH SarabunPSK"/>
      <family val="2"/>
    </font>
    <font>
      <sz val="16"/>
      <name val="TH SarabunPSK"/>
      <family val="2"/>
    </font>
    <font>
      <sz val="16"/>
      <color indexed="23"/>
      <name val="TH SarabunPSK"/>
      <family val="2"/>
    </font>
    <font>
      <b/>
      <sz val="16"/>
      <color indexed="17"/>
      <name val="TH SarabunPSK"/>
      <family val="2"/>
    </font>
    <font>
      <b/>
      <sz val="18"/>
      <name val="TH SarabunPSK"/>
      <family val="2"/>
    </font>
    <font>
      <b/>
      <sz val="22"/>
      <name val="TH SarabunPSK"/>
      <family val="2"/>
    </font>
    <font>
      <sz val="11"/>
      <color theme="1"/>
      <name val="Tahoma"/>
      <family val="2"/>
      <charset val="222"/>
      <scheme val="minor"/>
    </font>
    <font>
      <sz val="16"/>
      <color theme="0"/>
      <name val="TH SarabunPSK"/>
      <family val="2"/>
    </font>
    <font>
      <sz val="11"/>
      <color rgb="FFFF0000"/>
      <name val="Tahoma"/>
      <family val="2"/>
      <charset val="222"/>
      <scheme val="minor"/>
    </font>
    <font>
      <sz val="11"/>
      <name val="Tahoma"/>
      <family val="2"/>
      <charset val="222"/>
      <scheme val="minor"/>
    </font>
    <font>
      <sz val="8"/>
      <name val="Tahoma"/>
      <family val="2"/>
      <charset val="222"/>
      <scheme val="minor"/>
    </font>
    <font>
      <sz val="16"/>
      <name val="TH Sarabun New"/>
      <family val="2"/>
    </font>
    <font>
      <sz val="16"/>
      <color rgb="FF000000"/>
      <name val="TH Sarabun New"/>
      <family val="2"/>
    </font>
    <font>
      <b/>
      <sz val="16"/>
      <name val="TH Sarabun New"/>
      <family val="2"/>
    </font>
    <font>
      <sz val="16"/>
      <color theme="1"/>
      <name val="TH Sarabun New"/>
      <family val="2"/>
    </font>
    <font>
      <sz val="15"/>
      <color theme="1"/>
      <name val="TH Sarabun New"/>
      <family val="2"/>
    </font>
    <font>
      <sz val="16"/>
      <color rgb="FFFF0000"/>
      <name val="TH Sarabun New"/>
      <family val="2"/>
    </font>
    <font>
      <sz val="11"/>
      <color theme="1"/>
      <name val="TH Sarabun New"/>
      <family val="2"/>
    </font>
    <font>
      <sz val="20"/>
      <name val="TH Sarabun New"/>
      <family val="2"/>
    </font>
    <font>
      <b/>
      <sz val="18"/>
      <name val="TH Sarabun New"/>
      <family val="2"/>
    </font>
    <font>
      <sz val="14"/>
      <color theme="1"/>
      <name val="TH Sarabun New"/>
      <family val="2"/>
    </font>
    <font>
      <sz val="14"/>
      <name val="TH Sarabun New"/>
      <family val="2"/>
    </font>
    <font>
      <b/>
      <sz val="16"/>
      <color indexed="17"/>
      <name val="TH Sarabun New"/>
      <family val="2"/>
    </font>
    <font>
      <b/>
      <sz val="9"/>
      <color indexed="8"/>
      <name val="Arial Bold"/>
    </font>
  </fonts>
  <fills count="13">
    <fill>
      <patternFill patternType="none"/>
    </fill>
    <fill>
      <patternFill patternType="gray125"/>
    </fill>
    <fill>
      <patternFill patternType="solid">
        <fgColor indexed="40"/>
        <bgColor indexed="64"/>
      </patternFill>
    </fill>
    <fill>
      <patternFill patternType="solid">
        <fgColor indexed="62"/>
        <bgColor indexed="64"/>
      </patternFill>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51"/>
        <bgColor indexed="64"/>
      </patternFill>
    </fill>
    <fill>
      <patternFill patternType="solid">
        <fgColor theme="5" tint="0.39997558519241921"/>
        <bgColor indexed="64"/>
      </patternFill>
    </fill>
    <fill>
      <patternFill patternType="solid">
        <fgColor rgb="FFFFFFCC"/>
        <bgColor indexed="64"/>
      </patternFill>
    </fill>
    <fill>
      <patternFill patternType="solid">
        <fgColor theme="9" tint="0.39997558519241921"/>
        <bgColor indexed="64"/>
      </patternFill>
    </fill>
    <fill>
      <patternFill patternType="solid">
        <fgColor rgb="FF33CC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0" fontId="12" fillId="0" borderId="0"/>
    <xf numFmtId="43" fontId="12" fillId="0" borderId="0" applyFont="0" applyFill="0" applyBorder="0" applyAlignment="0" applyProtection="0"/>
    <xf numFmtId="0" fontId="1" fillId="0" borderId="0"/>
  </cellStyleXfs>
  <cellXfs count="190">
    <xf numFmtId="0" fontId="0" fillId="0" borderId="0" xfId="0"/>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2" borderId="1" xfId="0" applyFont="1" applyFill="1" applyBorder="1"/>
    <xf numFmtId="0" fontId="0" fillId="0" borderId="1" xfId="0" applyBorder="1"/>
    <xf numFmtId="0" fontId="3" fillId="2" borderId="1" xfId="0" applyFont="1" applyFill="1" applyBorder="1" applyAlignment="1">
      <alignment horizontal="center" vertical="center"/>
    </xf>
    <xf numFmtId="0" fontId="7" fillId="0" borderId="0" xfId="0" applyFont="1"/>
    <xf numFmtId="0" fontId="7" fillId="8" borderId="2" xfId="0" applyFont="1" applyFill="1" applyBorder="1" applyAlignment="1">
      <alignment horizontal="center"/>
    </xf>
    <xf numFmtId="0" fontId="13" fillId="3" borderId="0" xfId="0" applyFont="1" applyFill="1" applyAlignment="1">
      <alignment horizontal="center"/>
    </xf>
    <xf numFmtId="0" fontId="7" fillId="8" borderId="3"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0" borderId="5" xfId="0" applyFont="1" applyBorder="1"/>
    <xf numFmtId="0" fontId="7" fillId="0" borderId="0" xfId="0" applyFont="1" applyBorder="1"/>
    <xf numFmtId="2" fontId="7" fillId="4" borderId="1" xfId="0" applyNumberFormat="1" applyFont="1" applyFill="1" applyBorder="1" applyAlignment="1" applyProtection="1">
      <alignment horizontal="center" vertical="top"/>
    </xf>
    <xf numFmtId="2" fontId="7" fillId="0" borderId="1" xfId="0" applyNumberFormat="1" applyFont="1" applyFill="1" applyBorder="1" applyAlignment="1" applyProtection="1">
      <alignment horizontal="center" vertical="top"/>
    </xf>
    <xf numFmtId="2" fontId="8" fillId="0" borderId="0" xfId="0" applyNumberFormat="1" applyFont="1" applyFill="1"/>
    <xf numFmtId="4" fontId="7" fillId="0" borderId="1" xfId="0" applyNumberFormat="1" applyFont="1" applyBorder="1"/>
    <xf numFmtId="0" fontId="7" fillId="2" borderId="1" xfId="0" applyFont="1" applyFill="1" applyBorder="1" applyAlignment="1">
      <alignment horizontal="center" vertical="top" wrapText="1"/>
    </xf>
    <xf numFmtId="0" fontId="7" fillId="0" borderId="1" xfId="0" applyFont="1" applyBorder="1" applyAlignment="1">
      <alignment horizontal="center"/>
    </xf>
    <xf numFmtId="0" fontId="2" fillId="9" borderId="1" xfId="0" applyFont="1" applyFill="1" applyBorder="1" applyAlignment="1">
      <alignment horizontal="right"/>
    </xf>
    <xf numFmtId="3" fontId="7" fillId="0" borderId="1" xfId="0" applyNumberFormat="1" applyFont="1" applyBorder="1" applyAlignment="1">
      <alignment horizontal="right"/>
    </xf>
    <xf numFmtId="3" fontId="7" fillId="0" borderId="1" xfId="0" applyNumberFormat="1" applyFont="1" applyFill="1" applyBorder="1" applyAlignment="1">
      <alignment horizontal="right"/>
    </xf>
    <xf numFmtId="0" fontId="7" fillId="0" borderId="0" xfId="0" applyFont="1" applyAlignment="1">
      <alignment horizontal="center"/>
    </xf>
    <xf numFmtId="0" fontId="9" fillId="0" borderId="1" xfId="0" applyFont="1" applyBorder="1" applyAlignment="1">
      <alignment horizontal="center"/>
    </xf>
    <xf numFmtId="3" fontId="7" fillId="0" borderId="1" xfId="0" applyNumberFormat="1" applyFont="1" applyBorder="1" applyAlignment="1">
      <alignment horizontal="center"/>
    </xf>
    <xf numFmtId="3" fontId="7" fillId="0" borderId="1" xfId="0" applyNumberFormat="1" applyFont="1" applyFill="1" applyBorder="1" applyAlignment="1">
      <alignment horizontal="center"/>
    </xf>
    <xf numFmtId="3" fontId="7" fillId="0" borderId="1" xfId="0" applyNumberFormat="1" applyFont="1" applyBorder="1"/>
    <xf numFmtId="0" fontId="7" fillId="0" borderId="0" xfId="0" applyFont="1" applyFill="1" applyAlignment="1">
      <alignment horizontal="center"/>
    </xf>
    <xf numFmtId="0" fontId="10" fillId="5" borderId="0" xfId="0" applyFont="1" applyFill="1" applyAlignment="1">
      <alignment horizontal="center"/>
    </xf>
    <xf numFmtId="2" fontId="10" fillId="5" borderId="0" xfId="0" applyNumberFormat="1" applyFont="1" applyFill="1" applyAlignment="1">
      <alignment horizontal="center"/>
    </xf>
    <xf numFmtId="4" fontId="10" fillId="10" borderId="0" xfId="0" applyNumberFormat="1" applyFont="1" applyFill="1" applyAlignment="1">
      <alignment horizontal="center"/>
    </xf>
    <xf numFmtId="0" fontId="10" fillId="10" borderId="0" xfId="0" applyFont="1" applyFill="1" applyAlignment="1">
      <alignment horizontal="center"/>
    </xf>
    <xf numFmtId="0" fontId="3" fillId="2" borderId="1" xfId="0" applyFont="1" applyFill="1" applyBorder="1" applyAlignment="1">
      <alignment horizontal="center" vertical="top"/>
    </xf>
    <xf numFmtId="0" fontId="4" fillId="11" borderId="1" xfId="0" applyFont="1" applyFill="1" applyBorder="1" applyAlignment="1">
      <alignment horizontal="center" wrapText="1"/>
    </xf>
    <xf numFmtId="0" fontId="4" fillId="11" borderId="1" xfId="0" applyFont="1" applyFill="1" applyBorder="1" applyAlignment="1">
      <alignment horizontal="center" vertical="top" wrapText="1"/>
    </xf>
    <xf numFmtId="0" fontId="0" fillId="0" borderId="6" xfId="0" applyBorder="1" applyAlignment="1">
      <alignment horizontal="center" vertical="center"/>
    </xf>
    <xf numFmtId="49" fontId="0" fillId="0" borderId="6" xfId="0" applyNumberFormat="1" applyBorder="1" applyAlignment="1">
      <alignment horizontal="center" vertical="center"/>
    </xf>
    <xf numFmtId="0" fontId="0" fillId="0" borderId="0" xfId="0" applyFill="1" applyBorder="1"/>
    <xf numFmtId="0" fontId="0" fillId="0" borderId="1" xfId="0" applyBorder="1" applyAlignment="1">
      <alignment horizontal="center" vertical="center"/>
    </xf>
    <xf numFmtId="0" fontId="0" fillId="0" borderId="1" xfId="0" applyFill="1" applyBorder="1"/>
    <xf numFmtId="0" fontId="0" fillId="0" borderId="7" xfId="0" applyBorder="1" applyAlignment="1">
      <alignment horizont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top"/>
    </xf>
    <xf numFmtId="0" fontId="0" fillId="0" borderId="1" xfId="0" applyBorder="1" applyAlignment="1">
      <alignment horizontal="center" vertical="top"/>
    </xf>
    <xf numFmtId="0" fontId="0" fillId="0" borderId="0" xfId="0" applyAlignment="1">
      <alignment horizontal="center" vertical="center"/>
    </xf>
    <xf numFmtId="3" fontId="0" fillId="0" borderId="0" xfId="0" applyNumberFormat="1"/>
    <xf numFmtId="3" fontId="0" fillId="0" borderId="0" xfId="0" applyNumberFormat="1" applyAlignment="1">
      <alignment horizontal="center" vertical="center"/>
    </xf>
    <xf numFmtId="0" fontId="14" fillId="0" borderId="1" xfId="0" applyFont="1" applyFill="1" applyBorder="1" applyAlignment="1">
      <alignment horizontal="center" vertical="top"/>
    </xf>
    <xf numFmtId="0" fontId="14" fillId="0" borderId="1" xfId="0" applyFont="1" applyBorder="1" applyAlignment="1">
      <alignment horizontal="center" vertical="top"/>
    </xf>
    <xf numFmtId="0" fontId="15" fillId="0" borderId="1" xfId="0" applyFont="1" applyFill="1" applyBorder="1" applyAlignment="1">
      <alignment horizontal="center"/>
    </xf>
    <xf numFmtId="0" fontId="15" fillId="0" borderId="1" xfId="0" applyFont="1" applyFill="1" applyBorder="1" applyAlignment="1">
      <alignment horizontal="center" vertical="top"/>
    </xf>
    <xf numFmtId="0" fontId="15" fillId="0" borderId="1" xfId="0" applyFont="1" applyBorder="1" applyAlignment="1">
      <alignment horizontal="center" vertical="top"/>
    </xf>
    <xf numFmtId="43" fontId="15" fillId="0" borderId="1" xfId="3" applyFont="1" applyBorder="1" applyAlignment="1">
      <alignment horizontal="center" vertical="top"/>
    </xf>
    <xf numFmtId="0" fontId="17" fillId="0" borderId="12" xfId="0" applyFont="1" applyFill="1" applyBorder="1" applyAlignment="1">
      <alignment horizontal="left" vertical="top" wrapText="1"/>
    </xf>
    <xf numFmtId="0" fontId="18" fillId="0" borderId="1" xfId="0" applyFont="1" applyFill="1" applyBorder="1" applyAlignment="1">
      <alignment vertical="top" wrapText="1"/>
    </xf>
    <xf numFmtId="0" fontId="20" fillId="0" borderId="0" xfId="0" applyFont="1" applyFill="1" applyAlignment="1">
      <alignment vertical="center"/>
    </xf>
    <xf numFmtId="49" fontId="17" fillId="0" borderId="1" xfId="1" applyNumberFormat="1" applyFont="1" applyFill="1" applyBorder="1" applyAlignment="1">
      <alignment horizontal="center" vertical="top" wrapText="1"/>
    </xf>
    <xf numFmtId="0" fontId="17" fillId="0" borderId="1" xfId="1" applyFont="1" applyFill="1" applyBorder="1" applyAlignment="1">
      <alignment horizontal="center" vertical="top"/>
    </xf>
    <xf numFmtId="0" fontId="17" fillId="0" borderId="1" xfId="0" applyFont="1" applyFill="1" applyBorder="1" applyAlignment="1">
      <alignment vertical="top" wrapText="1"/>
    </xf>
    <xf numFmtId="0" fontId="17" fillId="0" borderId="1" xfId="1" applyFont="1" applyFill="1" applyBorder="1" applyAlignment="1">
      <alignment vertical="top" wrapText="1"/>
    </xf>
    <xf numFmtId="187" fontId="17" fillId="0" borderId="1" xfId="1" applyNumberFormat="1" applyFont="1" applyFill="1" applyBorder="1" applyAlignment="1">
      <alignment horizontal="center" vertical="top" wrapText="1"/>
    </xf>
    <xf numFmtId="0" fontId="17" fillId="0" borderId="1" xfId="1" applyFont="1" applyFill="1" applyBorder="1" applyAlignment="1">
      <alignment horizontal="left" vertical="top" wrapText="1"/>
    </xf>
    <xf numFmtId="0" fontId="17" fillId="0" borderId="1" xfId="1" applyFont="1" applyFill="1" applyBorder="1" applyAlignment="1">
      <alignment vertical="top"/>
    </xf>
    <xf numFmtId="0" fontId="17" fillId="0" borderId="1" xfId="1" applyFont="1" applyFill="1" applyBorder="1" applyAlignment="1">
      <alignment vertical="center"/>
    </xf>
    <xf numFmtId="0" fontId="20" fillId="0" borderId="1" xfId="0" applyFont="1" applyFill="1" applyBorder="1" applyAlignment="1">
      <alignment vertical="top" wrapText="1"/>
    </xf>
    <xf numFmtId="0" fontId="21" fillId="0" borderId="1" xfId="0" applyFont="1" applyFill="1" applyBorder="1" applyAlignment="1">
      <alignment wrapText="1"/>
    </xf>
    <xf numFmtId="187" fontId="22" fillId="0" borderId="1" xfId="1" applyNumberFormat="1" applyFont="1" applyFill="1" applyBorder="1" applyAlignment="1">
      <alignment horizontal="center" vertical="top" wrapText="1"/>
    </xf>
    <xf numFmtId="0" fontId="23" fillId="0" borderId="0" xfId="0" applyFont="1" applyFill="1"/>
    <xf numFmtId="49" fontId="24" fillId="0" borderId="1" xfId="1" applyNumberFormat="1" applyFont="1" applyFill="1" applyBorder="1" applyAlignment="1">
      <alignment horizontal="center" vertical="top" wrapText="1"/>
    </xf>
    <xf numFmtId="0" fontId="20" fillId="0" borderId="1" xfId="0" applyFont="1" applyFill="1" applyBorder="1" applyAlignment="1">
      <alignment vertical="top"/>
    </xf>
    <xf numFmtId="0" fontId="20" fillId="0" borderId="1" xfId="0" applyFont="1" applyFill="1" applyBorder="1"/>
    <xf numFmtId="0" fontId="20" fillId="0" borderId="1" xfId="0" applyFont="1" applyFill="1" applyBorder="1" applyAlignment="1">
      <alignment vertical="center" wrapText="1"/>
    </xf>
    <xf numFmtId="0" fontId="20" fillId="0" borderId="1" xfId="0" applyFont="1" applyFill="1" applyBorder="1" applyAlignment="1">
      <alignment horizontal="justify" vertical="center" wrapText="1"/>
    </xf>
    <xf numFmtId="0" fontId="17" fillId="0" borderId="1" xfId="0" applyFont="1" applyFill="1" applyBorder="1" applyAlignment="1">
      <alignment horizontal="left" vertical="top" wrapText="1"/>
    </xf>
    <xf numFmtId="0" fontId="21" fillId="0" borderId="1" xfId="0" applyFont="1" applyFill="1" applyBorder="1" applyAlignment="1">
      <alignment vertical="center" wrapText="1"/>
    </xf>
    <xf numFmtId="0" fontId="20" fillId="0" borderId="1" xfId="0" applyFont="1" applyFill="1" applyBorder="1" applyAlignment="1">
      <alignment horizontal="left" vertical="top" wrapText="1"/>
    </xf>
    <xf numFmtId="0" fontId="21" fillId="0" borderId="1" xfId="0" applyFont="1" applyFill="1" applyBorder="1" applyAlignment="1">
      <alignment vertical="top" wrapText="1"/>
    </xf>
    <xf numFmtId="0" fontId="17" fillId="0" borderId="1" xfId="1" applyFont="1" applyFill="1" applyBorder="1" applyAlignment="1">
      <alignment horizontal="left" vertical="top"/>
    </xf>
    <xf numFmtId="0" fontId="22" fillId="0" borderId="1" xfId="1" applyFont="1" applyFill="1" applyBorder="1" applyAlignment="1">
      <alignment vertical="center"/>
    </xf>
    <xf numFmtId="0" fontId="20" fillId="0" borderId="1" xfId="0" applyFont="1" applyFill="1" applyBorder="1" applyAlignment="1">
      <alignment horizontal="center" vertical="top" wrapText="1"/>
    </xf>
    <xf numFmtId="0" fontId="20" fillId="0" borderId="1" xfId="0" applyFont="1" applyFill="1" applyBorder="1" applyAlignment="1">
      <alignment horizontal="justify" vertical="top" wrapText="1"/>
    </xf>
    <xf numFmtId="0" fontId="17" fillId="0" borderId="1" xfId="1" applyFont="1" applyFill="1" applyBorder="1" applyAlignment="1">
      <alignment horizontal="center" vertical="center"/>
    </xf>
    <xf numFmtId="0" fontId="17" fillId="0" borderId="0" xfId="0" applyFont="1" applyFill="1" applyAlignment="1">
      <alignment vertical="top"/>
    </xf>
    <xf numFmtId="0" fontId="20" fillId="0" borderId="0" xfId="0" applyFont="1" applyFill="1" applyAlignment="1">
      <alignment vertical="top"/>
    </xf>
    <xf numFmtId="0" fontId="20" fillId="0" borderId="0" xfId="0" applyFont="1" applyFill="1" applyAlignment="1">
      <alignment vertical="top" wrapText="1"/>
    </xf>
    <xf numFmtId="187" fontId="20" fillId="0" borderId="0" xfId="0" applyNumberFormat="1" applyFont="1" applyFill="1" applyAlignment="1">
      <alignment horizontal="center" vertical="top"/>
    </xf>
    <xf numFmtId="0" fontId="17" fillId="12" borderId="1" xfId="0" applyFont="1" applyFill="1" applyBorder="1" applyAlignment="1">
      <alignment vertical="top"/>
    </xf>
    <xf numFmtId="0" fontId="20" fillId="12" borderId="1" xfId="0" applyFont="1" applyFill="1" applyBorder="1" applyAlignment="1">
      <alignment vertical="top"/>
    </xf>
    <xf numFmtId="0" fontId="20" fillId="12" borderId="1" xfId="0" applyFont="1" applyFill="1" applyBorder="1" applyAlignment="1">
      <alignment vertical="top" wrapText="1"/>
    </xf>
    <xf numFmtId="187" fontId="20" fillId="12" borderId="1" xfId="0" applyNumberFormat="1" applyFont="1" applyFill="1" applyBorder="1" applyAlignment="1">
      <alignment horizontal="center" vertical="top"/>
    </xf>
    <xf numFmtId="0" fontId="20" fillId="12" borderId="1" xfId="0" applyFont="1" applyFill="1" applyBorder="1" applyAlignment="1">
      <alignment vertical="center"/>
    </xf>
    <xf numFmtId="0" fontId="17" fillId="12" borderId="1" xfId="1" applyFont="1" applyFill="1" applyBorder="1" applyAlignment="1">
      <alignment horizontal="left" vertical="top" wrapText="1"/>
    </xf>
    <xf numFmtId="0" fontId="20" fillId="12" borderId="1" xfId="0" applyFont="1" applyFill="1" applyBorder="1" applyAlignment="1">
      <alignment horizontal="left" vertical="top" wrapText="1"/>
    </xf>
    <xf numFmtId="0" fontId="20" fillId="12" borderId="1" xfId="0" applyFont="1" applyFill="1" applyBorder="1" applyAlignment="1">
      <alignment vertical="center" wrapText="1"/>
    </xf>
    <xf numFmtId="0" fontId="17" fillId="0" borderId="1" xfId="0" applyFont="1" applyFill="1" applyBorder="1" applyAlignment="1">
      <alignment vertical="top"/>
    </xf>
    <xf numFmtId="187" fontId="20" fillId="0" borderId="1" xfId="0" applyNumberFormat="1" applyFont="1" applyFill="1" applyBorder="1" applyAlignment="1">
      <alignment horizontal="center" vertical="top"/>
    </xf>
    <xf numFmtId="0" fontId="20" fillId="0" borderId="1" xfId="0" applyFont="1" applyFill="1" applyBorder="1" applyAlignment="1">
      <alignment vertical="center"/>
    </xf>
    <xf numFmtId="0" fontId="19" fillId="0" borderId="1" xfId="1" applyFont="1" applyFill="1" applyBorder="1" applyAlignment="1">
      <alignment horizontal="center" vertical="center"/>
    </xf>
    <xf numFmtId="0" fontId="0" fillId="0" borderId="0" xfId="0" applyBorder="1" applyAlignment="1">
      <alignment horizontal="center" vertical="top"/>
    </xf>
    <xf numFmtId="0" fontId="0" fillId="0" borderId="0" xfId="0" applyFill="1" applyBorder="1" applyAlignment="1">
      <alignment horizontal="center"/>
    </xf>
    <xf numFmtId="0" fontId="0" fillId="0" borderId="0" xfId="0" applyBorder="1" applyAlignment="1">
      <alignment horizontal="center" vertical="center"/>
    </xf>
    <xf numFmtId="0" fontId="0" fillId="0" borderId="0" xfId="0" applyBorder="1"/>
    <xf numFmtId="43" fontId="0" fillId="0" borderId="0" xfId="3" applyFont="1" applyBorder="1" applyAlignment="1">
      <alignment horizontal="center" vertical="center"/>
    </xf>
    <xf numFmtId="0" fontId="23" fillId="0" borderId="0" xfId="0" applyFont="1"/>
    <xf numFmtId="0" fontId="17" fillId="2" borderId="1" xfId="0" applyFont="1" applyFill="1" applyBorder="1" applyAlignment="1">
      <alignment horizontal="center" vertical="center"/>
    </xf>
    <xf numFmtId="0" fontId="17" fillId="12" borderId="0" xfId="0" applyFont="1" applyFill="1"/>
    <xf numFmtId="0" fontId="26" fillId="0" borderId="7" xfId="0" applyFont="1" applyBorder="1" applyAlignment="1">
      <alignment horizontal="center"/>
    </xf>
    <xf numFmtId="0" fontId="26" fillId="0" borderId="1" xfId="0" applyFont="1" applyBorder="1" applyAlignment="1">
      <alignment horizontal="center" vertical="center"/>
    </xf>
    <xf numFmtId="0" fontId="26" fillId="0" borderId="7" xfId="0" applyFont="1" applyBorder="1" applyAlignment="1">
      <alignment horizontal="center" vertical="center"/>
    </xf>
    <xf numFmtId="0" fontId="23" fillId="0" borderId="0" xfId="0" applyFont="1" applyAlignment="1">
      <alignment horizontal="center" vertical="center"/>
    </xf>
    <xf numFmtId="43" fontId="23" fillId="0" borderId="0" xfId="3" applyFont="1" applyFill="1"/>
    <xf numFmtId="0" fontId="17" fillId="0" borderId="0" xfId="0" applyFont="1"/>
    <xf numFmtId="0" fontId="17" fillId="0" borderId="0" xfId="0" applyFont="1" applyAlignment="1">
      <alignment horizontal="center"/>
    </xf>
    <xf numFmtId="0" fontId="17" fillId="0" borderId="1" xfId="0" applyFont="1" applyBorder="1" applyAlignment="1">
      <alignment horizontal="center"/>
    </xf>
    <xf numFmtId="0" fontId="27" fillId="9" borderId="1" xfId="0" applyFont="1" applyFill="1" applyBorder="1" applyAlignment="1">
      <alignment horizontal="right"/>
    </xf>
    <xf numFmtId="3" fontId="17" fillId="0" borderId="1" xfId="0" applyNumberFormat="1" applyFont="1" applyBorder="1" applyAlignment="1">
      <alignment horizontal="right"/>
    </xf>
    <xf numFmtId="0" fontId="28" fillId="0" borderId="1" xfId="0" applyFont="1" applyBorder="1" applyAlignment="1">
      <alignment horizontal="center"/>
    </xf>
    <xf numFmtId="3" fontId="17" fillId="0" borderId="1" xfId="0" applyNumberFormat="1" applyFont="1" applyBorder="1" applyAlignment="1">
      <alignment horizontal="center"/>
    </xf>
    <xf numFmtId="3" fontId="17" fillId="0" borderId="1" xfId="0" applyNumberFormat="1" applyFont="1" applyBorder="1"/>
    <xf numFmtId="2" fontId="25" fillId="5" borderId="0" xfId="0" applyNumberFormat="1" applyFont="1" applyFill="1" applyAlignment="1">
      <alignment horizontal="center"/>
    </xf>
    <xf numFmtId="0" fontId="25" fillId="5" borderId="0" xfId="0" applyFont="1" applyFill="1" applyAlignment="1">
      <alignment horizontal="center"/>
    </xf>
    <xf numFmtId="4" fontId="25" fillId="10" borderId="0" xfId="0" applyNumberFormat="1" applyFont="1" applyFill="1" applyAlignment="1">
      <alignment horizontal="center"/>
    </xf>
    <xf numFmtId="0" fontId="25" fillId="10" borderId="0" xfId="0" applyFont="1" applyFill="1" applyAlignment="1">
      <alignment horizontal="center"/>
    </xf>
    <xf numFmtId="0" fontId="1" fillId="0" borderId="0" xfId="4"/>
    <xf numFmtId="0" fontId="17" fillId="8" borderId="2" xfId="0" applyFont="1" applyFill="1" applyBorder="1" applyAlignment="1">
      <alignment horizontal="center"/>
    </xf>
    <xf numFmtId="0" fontId="17" fillId="8" borderId="3" xfId="0" applyFont="1" applyFill="1" applyBorder="1" applyAlignment="1">
      <alignment horizontal="center"/>
    </xf>
    <xf numFmtId="4" fontId="17" fillId="0" borderId="8" xfId="0" applyNumberFormat="1" applyFont="1" applyBorder="1"/>
    <xf numFmtId="0" fontId="27" fillId="0" borderId="1" xfId="0" applyFont="1" applyFill="1" applyBorder="1" applyAlignment="1">
      <alignment horizontal="center"/>
    </xf>
    <xf numFmtId="0" fontId="26" fillId="0" borderId="8" xfId="0" applyFont="1" applyFill="1" applyBorder="1" applyAlignment="1">
      <alignment horizontal="center" vertical="center"/>
    </xf>
    <xf numFmtId="0" fontId="26" fillId="0" borderId="1" xfId="0" applyFont="1" applyFill="1" applyBorder="1" applyAlignment="1">
      <alignment horizontal="center" vertical="center"/>
    </xf>
    <xf numFmtId="0" fontId="19" fillId="0" borderId="2" xfId="1" applyFont="1" applyFill="1" applyBorder="1" applyAlignment="1">
      <alignment horizontal="left" vertical="center"/>
    </xf>
    <xf numFmtId="0" fontId="17" fillId="0" borderId="7" xfId="1" applyFont="1" applyFill="1" applyBorder="1" applyAlignment="1">
      <alignment horizontal="center" vertical="center"/>
    </xf>
    <xf numFmtId="0" fontId="17" fillId="0" borderId="8" xfId="1" applyFont="1" applyFill="1" applyBorder="1" applyAlignment="1">
      <alignment horizontal="center" vertical="center"/>
    </xf>
    <xf numFmtId="49" fontId="19" fillId="0" borderId="1" xfId="1" applyNumberFormat="1" applyFont="1" applyFill="1" applyBorder="1" applyAlignment="1">
      <alignment horizontal="center" vertical="center" wrapText="1"/>
    </xf>
    <xf numFmtId="187" fontId="19" fillId="0" borderId="1" xfId="1" applyNumberFormat="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9" fillId="0" borderId="1" xfId="1" applyFont="1" applyFill="1" applyBorder="1" applyAlignment="1">
      <alignment horizontal="center" vertical="center"/>
    </xf>
    <xf numFmtId="49" fontId="19" fillId="0" borderId="7" xfId="1" applyNumberFormat="1" applyFont="1" applyFill="1" applyBorder="1" applyAlignment="1">
      <alignment horizontal="center" vertical="center" wrapText="1"/>
    </xf>
    <xf numFmtId="49" fontId="19" fillId="0" borderId="10" xfId="1" applyNumberFormat="1" applyFont="1" applyFill="1" applyBorder="1" applyAlignment="1">
      <alignment horizontal="center" vertical="center" wrapText="1"/>
    </xf>
    <xf numFmtId="49" fontId="19" fillId="0" borderId="8" xfId="1" applyNumberFormat="1" applyFont="1" applyFill="1" applyBorder="1" applyAlignment="1">
      <alignment horizontal="center" vertical="center" wrapText="1"/>
    </xf>
    <xf numFmtId="0" fontId="25" fillId="0" borderId="2" xfId="0" applyFont="1" applyBorder="1" applyAlignment="1">
      <alignment horizontal="center"/>
    </xf>
    <xf numFmtId="0" fontId="25" fillId="0" borderId="0" xfId="0" applyFont="1" applyAlignment="1">
      <alignment horizontal="center"/>
    </xf>
    <xf numFmtId="0" fontId="19" fillId="2" borderId="9" xfId="0" applyFont="1" applyFill="1" applyBorder="1" applyAlignment="1">
      <alignment horizontal="center" vertical="top"/>
    </xf>
    <xf numFmtId="0" fontId="19" fillId="2" borderId="6" xfId="0" applyFont="1" applyFill="1" applyBorder="1" applyAlignment="1">
      <alignment horizontal="center" vertical="top"/>
    </xf>
    <xf numFmtId="0" fontId="19" fillId="11" borderId="7" xfId="0" applyFont="1" applyFill="1" applyBorder="1" applyAlignment="1">
      <alignment horizontal="center" vertical="top" wrapText="1"/>
    </xf>
    <xf numFmtId="0" fontId="19" fillId="11" borderId="10" xfId="0" applyFont="1" applyFill="1" applyBorder="1" applyAlignment="1">
      <alignment horizontal="center" vertical="top" wrapText="1"/>
    </xf>
    <xf numFmtId="0" fontId="19" fillId="11" borderId="8" xfId="0" applyFont="1" applyFill="1" applyBorder="1" applyAlignment="1">
      <alignment horizontal="center" vertical="top" wrapText="1"/>
    </xf>
    <xf numFmtId="0" fontId="19" fillId="11" borderId="7" xfId="0" applyFont="1" applyFill="1" applyBorder="1" applyAlignment="1">
      <alignment horizontal="center" vertical="top"/>
    </xf>
    <xf numFmtId="0" fontId="19" fillId="11" borderId="10" xfId="0" applyFont="1" applyFill="1" applyBorder="1" applyAlignment="1">
      <alignment horizontal="center" vertical="top"/>
    </xf>
    <xf numFmtId="0" fontId="19" fillId="11" borderId="8" xfId="0" applyFont="1" applyFill="1" applyBorder="1" applyAlignment="1">
      <alignment horizontal="center" vertical="top"/>
    </xf>
    <xf numFmtId="0" fontId="19" fillId="11" borderId="9" xfId="0" applyFont="1" applyFill="1" applyBorder="1" applyAlignment="1">
      <alignment horizontal="center" vertical="top" wrapText="1"/>
    </xf>
    <xf numFmtId="0" fontId="19" fillId="11" borderId="6" xfId="0" applyFont="1" applyFill="1" applyBorder="1" applyAlignment="1">
      <alignment horizontal="center" vertical="top" wrapText="1"/>
    </xf>
    <xf numFmtId="0" fontId="19" fillId="11" borderId="1" xfId="0" applyFont="1" applyFill="1" applyBorder="1" applyAlignment="1">
      <alignment horizontal="center" vertical="top" wrapText="1"/>
    </xf>
    <xf numFmtId="0" fontId="29" fillId="0" borderId="0" xfId="4" applyFont="1" applyAlignment="1">
      <alignment horizontal="center" vertical="center" wrapText="1"/>
    </xf>
    <xf numFmtId="0" fontId="19" fillId="0" borderId="9" xfId="0" applyFont="1" applyBorder="1" applyAlignment="1">
      <alignment horizontal="left" vertical="top" wrapText="1"/>
    </xf>
    <xf numFmtId="0" fontId="19" fillId="0" borderId="6" xfId="0" applyFont="1" applyBorder="1" applyAlignment="1">
      <alignment horizontal="left" vertical="top" wrapText="1"/>
    </xf>
    <xf numFmtId="0" fontId="19" fillId="0" borderId="9" xfId="0" applyFont="1" applyBorder="1" applyAlignment="1">
      <alignment horizontal="center" vertical="top" wrapText="1"/>
    </xf>
    <xf numFmtId="0" fontId="19" fillId="0" borderId="6" xfId="0" applyFont="1" applyBorder="1" applyAlignment="1">
      <alignment horizontal="center" vertical="top" wrapText="1"/>
    </xf>
    <xf numFmtId="0" fontId="17" fillId="2" borderId="1"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2" borderId="10" xfId="0" applyFont="1" applyFill="1" applyBorder="1" applyAlignment="1">
      <alignment horizontal="center" vertical="top" wrapText="1"/>
    </xf>
    <xf numFmtId="0" fontId="17" fillId="2" borderId="8" xfId="0" applyFont="1" applyFill="1" applyBorder="1" applyAlignment="1">
      <alignment horizontal="center" vertical="top" wrapText="1"/>
    </xf>
    <xf numFmtId="0" fontId="25" fillId="5" borderId="0" xfId="0" applyFont="1" applyFill="1" applyAlignment="1">
      <alignment horizontal="center"/>
    </xf>
    <xf numFmtId="0" fontId="25" fillId="10" borderId="0" xfId="0" applyFont="1" applyFill="1" applyAlignment="1">
      <alignment horizontal="center"/>
    </xf>
    <xf numFmtId="2" fontId="19" fillId="0" borderId="1" xfId="0" applyNumberFormat="1" applyFont="1" applyBorder="1" applyAlignment="1">
      <alignment horizontal="center"/>
    </xf>
    <xf numFmtId="0" fontId="11" fillId="0" borderId="2" xfId="0" applyFont="1" applyBorder="1" applyAlignment="1">
      <alignment horizontal="center"/>
    </xf>
    <xf numFmtId="0" fontId="0" fillId="0" borderId="0" xfId="0" applyAlignment="1">
      <alignment horizontal="center" vertical="center" wrapText="1"/>
    </xf>
    <xf numFmtId="0" fontId="6" fillId="0" borderId="9" xfId="0" applyFont="1" applyFill="1" applyBorder="1" applyAlignment="1">
      <alignment horizontal="center" vertical="top" wrapText="1"/>
    </xf>
    <xf numFmtId="0" fontId="6" fillId="0" borderId="6" xfId="0" applyFont="1" applyFill="1" applyBorder="1" applyAlignment="1">
      <alignment horizontal="center" vertical="top" wrapText="1"/>
    </xf>
    <xf numFmtId="0" fontId="7" fillId="2" borderId="1" xfId="0" applyFont="1" applyFill="1" applyBorder="1" applyAlignment="1">
      <alignment horizontal="center" vertical="top" wrapText="1"/>
    </xf>
    <xf numFmtId="0" fontId="5" fillId="0" borderId="2" xfId="0" applyFont="1" applyBorder="1" applyAlignment="1">
      <alignment horizontal="center"/>
    </xf>
    <xf numFmtId="0" fontId="3" fillId="11" borderId="7" xfId="0" applyFont="1" applyFill="1" applyBorder="1" applyAlignment="1">
      <alignment horizontal="center" vertical="top"/>
    </xf>
    <xf numFmtId="0" fontId="3" fillId="11" borderId="10" xfId="0" applyFont="1" applyFill="1" applyBorder="1" applyAlignment="1">
      <alignment horizontal="center" vertical="top"/>
    </xf>
    <xf numFmtId="0" fontId="3" fillId="11" borderId="8" xfId="0" applyFont="1" applyFill="1" applyBorder="1" applyAlignment="1">
      <alignment horizontal="center" vertical="top"/>
    </xf>
    <xf numFmtId="0" fontId="6" fillId="7" borderId="0" xfId="0" applyFont="1" applyFill="1" applyAlignment="1">
      <alignment horizontal="center"/>
    </xf>
    <xf numFmtId="0" fontId="7" fillId="7" borderId="0" xfId="0" applyFont="1" applyFill="1" applyAlignment="1">
      <alignment horizontal="center"/>
    </xf>
    <xf numFmtId="0" fontId="6" fillId="6" borderId="0" xfId="0" applyFont="1" applyFill="1" applyAlignment="1">
      <alignment horizontal="center"/>
    </xf>
    <xf numFmtId="0" fontId="6" fillId="0" borderId="11"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10" xfId="0" applyFont="1" applyBorder="1" applyAlignment="1">
      <alignment horizontal="left" vertical="top" wrapText="1"/>
    </xf>
    <xf numFmtId="2" fontId="6" fillId="0" borderId="1" xfId="0" applyNumberFormat="1" applyFont="1" applyBorder="1" applyAlignment="1">
      <alignment horizontal="center"/>
    </xf>
    <xf numFmtId="0" fontId="10" fillId="5" borderId="0" xfId="0" applyFont="1" applyFill="1" applyAlignment="1">
      <alignment horizontal="center"/>
    </xf>
    <xf numFmtId="0" fontId="10" fillId="10" borderId="0" xfId="0" applyFont="1" applyFill="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Fill="1" applyBorder="1" applyAlignment="1">
      <alignment horizontal="left" vertical="top" wrapText="1"/>
    </xf>
    <xf numFmtId="0" fontId="6" fillId="0" borderId="6" xfId="0" applyFont="1" applyFill="1" applyBorder="1" applyAlignment="1">
      <alignment horizontal="left" vertical="top" wrapText="1"/>
    </xf>
  </cellXfs>
  <cellStyles count="5">
    <cellStyle name="Comma" xfId="3" builtinId="3"/>
    <cellStyle name="Normal" xfId="0" builtinId="0"/>
    <cellStyle name="Normal 2" xfId="1" xr:uid="{00000000-0005-0000-0000-000000000000}"/>
    <cellStyle name="Normal_การประเมิน" xfId="4" xr:uid="{5A1A9467-0F39-4B83-8E6B-DC96715F950E}"/>
    <cellStyle name="ปกติ 2" xfId="2" xr:uid="{00000000-0005-0000-0000-000002000000}"/>
  </cellStyles>
  <dxfs count="2">
    <dxf>
      <border>
        <vertical style="thin">
          <color auto="1"/>
        </vertical>
        <horizontal style="thin">
          <color auto="1"/>
        </horizontal>
      </border>
    </dxf>
    <dxf>
      <border>
        <bottom style="thin">
          <color auto="1"/>
        </bottom>
      </border>
    </dxf>
  </dxfs>
  <tableStyles count="2" defaultTableStyle="TableStyleMedium2" defaultPivotStyle="PivotStyleLight16">
    <tableStyle name="แบบตาราง 1" pivot="0" count="1" xr9:uid="{00000000-0011-0000-FFFF-FFFF00000000}">
      <tableStyleElement type="wholeTable" dxfId="1"/>
    </tableStyle>
    <tableStyle name="แบบตาราง 2" pivot="0" count="1" xr9:uid="{00000000-0011-0000-FFFF-FFFF0100000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66"/>
  <sheetViews>
    <sheetView tabSelected="1" view="pageBreakPreview" topLeftCell="A787" zoomScale="86" zoomScaleNormal="86" zoomScaleSheetLayoutView="86" workbookViewId="0">
      <selection activeCell="A794" sqref="A794:F794"/>
    </sheetView>
  </sheetViews>
  <sheetFormatPr defaultColWidth="9" defaultRowHeight="24.6" x14ac:dyDescent="0.25"/>
  <cols>
    <col min="1" max="1" width="5.3984375" style="85" customWidth="1"/>
    <col min="2" max="2" width="14.3984375" style="84" customWidth="1"/>
    <col min="3" max="4" width="21.3984375" style="85" customWidth="1"/>
    <col min="5" max="5" width="50.09765625" style="86" customWidth="1"/>
    <col min="6" max="6" width="14.09765625" style="87" customWidth="1"/>
    <col min="7" max="7" width="10.69921875" style="57" customWidth="1"/>
    <col min="8" max="8" width="9.69921875" style="57" customWidth="1"/>
    <col min="9" max="9" width="37" style="57" customWidth="1"/>
    <col min="10" max="10" width="103.09765625" style="57" customWidth="1"/>
    <col min="11" max="16384" width="9" style="57"/>
  </cols>
  <sheetData>
    <row r="1" spans="1:10" x14ac:dyDescent="0.25">
      <c r="A1" s="132" t="s">
        <v>11</v>
      </c>
      <c r="B1" s="132"/>
      <c r="C1" s="132"/>
      <c r="D1" s="132"/>
      <c r="E1" s="132"/>
      <c r="F1" s="132"/>
      <c r="G1" s="132"/>
      <c r="H1" s="132"/>
      <c r="I1" s="132"/>
      <c r="J1" s="132"/>
    </row>
    <row r="2" spans="1:10" ht="21" customHeight="1" x14ac:dyDescent="0.25">
      <c r="A2" s="135" t="s">
        <v>2</v>
      </c>
      <c r="B2" s="135" t="s">
        <v>8</v>
      </c>
      <c r="C2" s="138" t="s">
        <v>10</v>
      </c>
      <c r="D2" s="138" t="s">
        <v>9</v>
      </c>
      <c r="E2" s="137" t="s">
        <v>3</v>
      </c>
      <c r="F2" s="136" t="s">
        <v>12</v>
      </c>
      <c r="G2" s="138" t="s">
        <v>0</v>
      </c>
      <c r="H2" s="138"/>
      <c r="I2" s="138" t="s">
        <v>1</v>
      </c>
      <c r="J2" s="138" t="s">
        <v>13</v>
      </c>
    </row>
    <row r="3" spans="1:10" ht="21" customHeight="1" x14ac:dyDescent="0.25">
      <c r="A3" s="135"/>
      <c r="B3" s="135"/>
      <c r="C3" s="138"/>
      <c r="D3" s="138"/>
      <c r="E3" s="137"/>
      <c r="F3" s="136"/>
      <c r="G3" s="137" t="s">
        <v>57</v>
      </c>
      <c r="H3" s="138" t="s">
        <v>4</v>
      </c>
      <c r="I3" s="138"/>
      <c r="J3" s="138"/>
    </row>
    <row r="4" spans="1:10" ht="43.5" customHeight="1" x14ac:dyDescent="0.25">
      <c r="A4" s="135"/>
      <c r="B4" s="135"/>
      <c r="C4" s="138"/>
      <c r="D4" s="138"/>
      <c r="E4" s="137"/>
      <c r="F4" s="136"/>
      <c r="G4" s="137"/>
      <c r="H4" s="138"/>
      <c r="I4" s="138"/>
      <c r="J4" s="138"/>
    </row>
    <row r="5" spans="1:10" ht="123" x14ac:dyDescent="0.25">
      <c r="A5" s="58" t="s">
        <v>5</v>
      </c>
      <c r="B5" s="59" t="s">
        <v>100</v>
      </c>
      <c r="C5" s="60" t="s">
        <v>235</v>
      </c>
      <c r="D5" s="60" t="s">
        <v>236</v>
      </c>
      <c r="E5" s="61" t="s">
        <v>239</v>
      </c>
      <c r="F5" s="62">
        <v>629161459</v>
      </c>
      <c r="G5" s="59" t="s">
        <v>569</v>
      </c>
      <c r="H5" s="59"/>
      <c r="I5" s="63" t="s">
        <v>65</v>
      </c>
      <c r="J5" s="63" t="s">
        <v>570</v>
      </c>
    </row>
    <row r="6" spans="1:10" x14ac:dyDescent="0.25">
      <c r="A6" s="58"/>
      <c r="B6" s="59"/>
      <c r="C6" s="64"/>
      <c r="D6" s="64"/>
      <c r="E6" s="63"/>
      <c r="F6" s="62"/>
      <c r="G6" s="83"/>
      <c r="H6" s="83"/>
      <c r="I6" s="64"/>
      <c r="J6" s="65"/>
    </row>
    <row r="7" spans="1:10" ht="123" x14ac:dyDescent="0.25">
      <c r="A7" s="58" t="s">
        <v>66</v>
      </c>
      <c r="B7" s="59" t="s">
        <v>99</v>
      </c>
      <c r="C7" s="60" t="s">
        <v>237</v>
      </c>
      <c r="D7" s="60" t="s">
        <v>238</v>
      </c>
      <c r="E7" s="66" t="s">
        <v>240</v>
      </c>
      <c r="F7" s="62">
        <v>943723938</v>
      </c>
      <c r="G7" s="59" t="s">
        <v>569</v>
      </c>
      <c r="H7" s="59"/>
      <c r="I7" s="63" t="s">
        <v>65</v>
      </c>
      <c r="J7" s="63" t="s">
        <v>570</v>
      </c>
    </row>
    <row r="8" spans="1:10" x14ac:dyDescent="0.65">
      <c r="A8" s="58"/>
      <c r="B8" s="59"/>
      <c r="C8" s="64"/>
      <c r="D8" s="64"/>
      <c r="E8" s="67"/>
      <c r="F8" s="68"/>
      <c r="G8" s="83"/>
      <c r="H8" s="83"/>
      <c r="I8" s="64"/>
      <c r="J8" s="65"/>
    </row>
    <row r="9" spans="1:10" ht="123" x14ac:dyDescent="0.25">
      <c r="A9" s="58" t="s">
        <v>67</v>
      </c>
      <c r="B9" s="59" t="s">
        <v>100</v>
      </c>
      <c r="C9" s="60" t="s">
        <v>207</v>
      </c>
      <c r="D9" s="60" t="s">
        <v>241</v>
      </c>
      <c r="E9" s="61" t="s">
        <v>242</v>
      </c>
      <c r="F9" s="62">
        <v>955071971</v>
      </c>
      <c r="G9" s="59" t="s">
        <v>569</v>
      </c>
      <c r="H9" s="59"/>
      <c r="I9" s="63" t="s">
        <v>65</v>
      </c>
      <c r="J9" s="63" t="s">
        <v>570</v>
      </c>
    </row>
    <row r="10" spans="1:10" x14ac:dyDescent="0.25">
      <c r="A10" s="58"/>
      <c r="B10" s="59"/>
      <c r="C10" s="64"/>
      <c r="D10" s="64"/>
      <c r="E10" s="61"/>
      <c r="F10" s="62"/>
      <c r="G10" s="83"/>
      <c r="H10" s="83"/>
      <c r="I10" s="64"/>
      <c r="J10" s="65"/>
    </row>
    <row r="11" spans="1:10" ht="123" x14ac:dyDescent="0.25">
      <c r="A11" s="58" t="s">
        <v>68</v>
      </c>
      <c r="B11" s="59" t="s">
        <v>60</v>
      </c>
      <c r="C11" s="60" t="s">
        <v>243</v>
      </c>
      <c r="D11" s="60" t="s">
        <v>236</v>
      </c>
      <c r="E11" s="61" t="s">
        <v>244</v>
      </c>
      <c r="F11" s="62">
        <v>892283587</v>
      </c>
      <c r="G11" s="59" t="s">
        <v>569</v>
      </c>
      <c r="H11" s="59"/>
      <c r="I11" s="63" t="s">
        <v>65</v>
      </c>
      <c r="J11" s="63" t="s">
        <v>570</v>
      </c>
    </row>
    <row r="12" spans="1:10" x14ac:dyDescent="0.25">
      <c r="A12" s="58"/>
      <c r="B12" s="59"/>
      <c r="C12" s="64"/>
      <c r="D12" s="64"/>
      <c r="E12" s="63"/>
      <c r="F12" s="68"/>
      <c r="G12" s="83"/>
      <c r="H12" s="83"/>
      <c r="I12" s="64"/>
      <c r="J12" s="65"/>
    </row>
    <row r="13" spans="1:10" ht="123" x14ac:dyDescent="0.25">
      <c r="A13" s="58" t="s">
        <v>69</v>
      </c>
      <c r="B13" s="59" t="s">
        <v>60</v>
      </c>
      <c r="C13" s="64" t="s">
        <v>245</v>
      </c>
      <c r="D13" s="64" t="s">
        <v>246</v>
      </c>
      <c r="E13" s="61" t="s">
        <v>247</v>
      </c>
      <c r="F13" s="62" t="s">
        <v>208</v>
      </c>
      <c r="G13" s="59" t="s">
        <v>569</v>
      </c>
      <c r="H13" s="59"/>
      <c r="I13" s="63" t="s">
        <v>65</v>
      </c>
      <c r="J13" s="63" t="s">
        <v>570</v>
      </c>
    </row>
    <row r="14" spans="1:10" x14ac:dyDescent="0.25">
      <c r="A14" s="58"/>
      <c r="B14" s="59"/>
      <c r="C14" s="64"/>
      <c r="D14" s="64"/>
      <c r="E14" s="63"/>
      <c r="F14" s="62"/>
      <c r="G14" s="83"/>
      <c r="H14" s="83"/>
      <c r="I14" s="64"/>
      <c r="J14" s="65"/>
    </row>
    <row r="15" spans="1:10" ht="123" x14ac:dyDescent="0.25">
      <c r="A15" s="58" t="s">
        <v>70</v>
      </c>
      <c r="B15" s="59" t="s">
        <v>100</v>
      </c>
      <c r="C15" s="66" t="s">
        <v>248</v>
      </c>
      <c r="D15" s="66" t="s">
        <v>249</v>
      </c>
      <c r="E15" s="61" t="s">
        <v>250</v>
      </c>
      <c r="F15" s="62">
        <v>857005807</v>
      </c>
      <c r="G15" s="59" t="s">
        <v>569</v>
      </c>
      <c r="H15" s="59"/>
      <c r="I15" s="63" t="s">
        <v>65</v>
      </c>
      <c r="J15" s="63" t="s">
        <v>570</v>
      </c>
    </row>
    <row r="16" spans="1:10" x14ac:dyDescent="0.25">
      <c r="A16" s="58"/>
      <c r="B16" s="59"/>
      <c r="C16" s="64"/>
      <c r="D16" s="64"/>
      <c r="E16" s="63"/>
      <c r="F16" s="68"/>
      <c r="G16" s="83"/>
      <c r="H16" s="83"/>
      <c r="I16" s="64"/>
      <c r="J16" s="65"/>
    </row>
    <row r="17" spans="1:10" ht="123" x14ac:dyDescent="0.25">
      <c r="A17" s="58" t="s">
        <v>71</v>
      </c>
      <c r="B17" s="59" t="s">
        <v>100</v>
      </c>
      <c r="C17" s="64" t="s">
        <v>251</v>
      </c>
      <c r="D17" s="64" t="s">
        <v>252</v>
      </c>
      <c r="E17" s="61" t="s">
        <v>253</v>
      </c>
      <c r="F17" s="62">
        <v>814965782</v>
      </c>
      <c r="G17" s="59" t="s">
        <v>569</v>
      </c>
      <c r="H17" s="59"/>
      <c r="I17" s="63" t="s">
        <v>65</v>
      </c>
      <c r="J17" s="63" t="s">
        <v>570</v>
      </c>
    </row>
    <row r="18" spans="1:10" x14ac:dyDescent="0.25">
      <c r="A18" s="58"/>
      <c r="B18" s="59"/>
      <c r="C18" s="64"/>
      <c r="D18" s="64"/>
      <c r="E18" s="63"/>
      <c r="F18" s="62"/>
      <c r="G18" s="83"/>
      <c r="H18" s="83"/>
      <c r="I18" s="64"/>
      <c r="J18" s="65"/>
    </row>
    <row r="19" spans="1:10" ht="123" x14ac:dyDescent="0.25">
      <c r="A19" s="58" t="s">
        <v>72</v>
      </c>
      <c r="B19" s="59" t="s">
        <v>100</v>
      </c>
      <c r="C19" s="66" t="s">
        <v>254</v>
      </c>
      <c r="D19" s="66" t="s">
        <v>255</v>
      </c>
      <c r="E19" s="61" t="s">
        <v>256</v>
      </c>
      <c r="F19" s="62">
        <v>87071238</v>
      </c>
      <c r="G19" s="59" t="s">
        <v>569</v>
      </c>
      <c r="H19" s="59"/>
      <c r="I19" s="63" t="s">
        <v>65</v>
      </c>
      <c r="J19" s="63" t="s">
        <v>570</v>
      </c>
    </row>
    <row r="20" spans="1:10" x14ac:dyDescent="0.25">
      <c r="A20" s="58"/>
      <c r="B20" s="59"/>
      <c r="C20" s="64"/>
      <c r="D20" s="64"/>
      <c r="E20" s="63"/>
      <c r="F20" s="68"/>
      <c r="G20" s="83"/>
      <c r="H20" s="83"/>
      <c r="I20" s="64"/>
      <c r="J20" s="65"/>
    </row>
    <row r="21" spans="1:10" ht="123" x14ac:dyDescent="0.25">
      <c r="A21" s="58" t="s">
        <v>73</v>
      </c>
      <c r="B21" s="59" t="s">
        <v>60</v>
      </c>
      <c r="C21" s="64" t="s">
        <v>257</v>
      </c>
      <c r="D21" s="64" t="s">
        <v>258</v>
      </c>
      <c r="E21" s="61" t="s">
        <v>239</v>
      </c>
      <c r="F21" s="62" t="s">
        <v>208</v>
      </c>
      <c r="G21" s="59" t="s">
        <v>569</v>
      </c>
      <c r="H21" s="59"/>
      <c r="I21" s="63" t="s">
        <v>65</v>
      </c>
      <c r="J21" s="63" t="s">
        <v>570</v>
      </c>
    </row>
    <row r="22" spans="1:10" x14ac:dyDescent="0.25">
      <c r="A22" s="58"/>
      <c r="B22" s="59"/>
      <c r="C22" s="64"/>
      <c r="D22" s="64"/>
      <c r="E22" s="61"/>
      <c r="F22" s="62"/>
      <c r="G22" s="83"/>
      <c r="H22" s="83"/>
      <c r="I22" s="64"/>
      <c r="J22" s="65"/>
    </row>
    <row r="23" spans="1:10" ht="123" x14ac:dyDescent="0.25">
      <c r="A23" s="58" t="s">
        <v>74</v>
      </c>
      <c r="B23" s="59" t="s">
        <v>99</v>
      </c>
      <c r="C23" s="66" t="s">
        <v>259</v>
      </c>
      <c r="D23" s="66" t="s">
        <v>236</v>
      </c>
      <c r="E23" s="61" t="s">
        <v>239</v>
      </c>
      <c r="F23" s="62">
        <v>628490999</v>
      </c>
      <c r="G23" s="59" t="s">
        <v>569</v>
      </c>
      <c r="H23" s="59"/>
      <c r="I23" s="63" t="s">
        <v>65</v>
      </c>
      <c r="J23" s="63" t="s">
        <v>570</v>
      </c>
    </row>
    <row r="24" spans="1:10" x14ac:dyDescent="0.25">
      <c r="A24" s="58"/>
      <c r="B24" s="59"/>
      <c r="C24" s="64"/>
      <c r="D24" s="64"/>
      <c r="E24" s="63"/>
      <c r="F24" s="68"/>
      <c r="G24" s="83"/>
      <c r="H24" s="83"/>
      <c r="I24" s="64"/>
      <c r="J24" s="65"/>
    </row>
    <row r="25" spans="1:10" ht="123" x14ac:dyDescent="0.25">
      <c r="A25" s="58" t="s">
        <v>75</v>
      </c>
      <c r="B25" s="59" t="s">
        <v>100</v>
      </c>
      <c r="C25" s="64" t="s">
        <v>260</v>
      </c>
      <c r="D25" s="64" t="s">
        <v>241</v>
      </c>
      <c r="E25" s="61" t="s">
        <v>261</v>
      </c>
      <c r="F25" s="62" t="s">
        <v>208</v>
      </c>
      <c r="G25" s="59" t="s">
        <v>569</v>
      </c>
      <c r="H25" s="59"/>
      <c r="I25" s="63" t="s">
        <v>65</v>
      </c>
      <c r="J25" s="63" t="s">
        <v>570</v>
      </c>
    </row>
    <row r="26" spans="1:10" x14ac:dyDescent="0.25">
      <c r="A26" s="58"/>
      <c r="B26" s="59"/>
      <c r="C26" s="64"/>
      <c r="D26" s="64"/>
      <c r="E26" s="63"/>
      <c r="F26" s="62"/>
      <c r="G26" s="83"/>
      <c r="H26" s="83"/>
      <c r="I26" s="64"/>
      <c r="J26" s="65"/>
    </row>
    <row r="27" spans="1:10" ht="123" x14ac:dyDescent="0.25">
      <c r="A27" s="58" t="s">
        <v>76</v>
      </c>
      <c r="B27" s="59" t="s">
        <v>100</v>
      </c>
      <c r="C27" s="66" t="s">
        <v>212</v>
      </c>
      <c r="D27" s="66" t="s">
        <v>236</v>
      </c>
      <c r="E27" s="61" t="s">
        <v>262</v>
      </c>
      <c r="F27" s="62">
        <v>892283587</v>
      </c>
      <c r="G27" s="59" t="s">
        <v>569</v>
      </c>
      <c r="H27" s="59"/>
      <c r="I27" s="63" t="s">
        <v>65</v>
      </c>
      <c r="J27" s="63" t="s">
        <v>570</v>
      </c>
    </row>
    <row r="28" spans="1:10" x14ac:dyDescent="0.25">
      <c r="A28" s="58"/>
      <c r="B28" s="59"/>
      <c r="C28" s="66"/>
      <c r="D28" s="66"/>
      <c r="E28" s="63"/>
      <c r="F28" s="68"/>
      <c r="G28" s="83"/>
      <c r="H28" s="83"/>
      <c r="I28" s="64"/>
      <c r="J28" s="65"/>
    </row>
    <row r="29" spans="1:10" ht="123" x14ac:dyDescent="0.25">
      <c r="A29" s="58" t="s">
        <v>77</v>
      </c>
      <c r="B29" s="59" t="s">
        <v>99</v>
      </c>
      <c r="C29" s="66" t="s">
        <v>263</v>
      </c>
      <c r="D29" s="66" t="s">
        <v>264</v>
      </c>
      <c r="E29" s="61" t="s">
        <v>265</v>
      </c>
      <c r="F29" s="62">
        <v>811947523</v>
      </c>
      <c r="G29" s="59" t="s">
        <v>569</v>
      </c>
      <c r="H29" s="59"/>
      <c r="I29" s="63" t="s">
        <v>65</v>
      </c>
      <c r="J29" s="63" t="s">
        <v>570</v>
      </c>
    </row>
    <row r="30" spans="1:10" x14ac:dyDescent="0.25">
      <c r="A30" s="58"/>
      <c r="B30" s="59"/>
      <c r="C30" s="66"/>
      <c r="D30" s="66"/>
      <c r="E30" s="63"/>
      <c r="F30" s="62"/>
      <c r="G30" s="83"/>
      <c r="H30" s="83"/>
      <c r="I30" s="64"/>
      <c r="J30" s="65"/>
    </row>
    <row r="31" spans="1:10" ht="123" x14ac:dyDescent="0.25">
      <c r="A31" s="58" t="s">
        <v>78</v>
      </c>
      <c r="B31" s="59" t="s">
        <v>100</v>
      </c>
      <c r="C31" s="66" t="s">
        <v>266</v>
      </c>
      <c r="D31" s="66" t="s">
        <v>236</v>
      </c>
      <c r="E31" s="61" t="s">
        <v>267</v>
      </c>
      <c r="F31" s="62" t="s">
        <v>208</v>
      </c>
      <c r="G31" s="59" t="s">
        <v>569</v>
      </c>
      <c r="H31" s="59"/>
      <c r="I31" s="63" t="s">
        <v>65</v>
      </c>
      <c r="J31" s="63" t="s">
        <v>570</v>
      </c>
    </row>
    <row r="32" spans="1:10" x14ac:dyDescent="0.25">
      <c r="A32" s="58"/>
      <c r="B32" s="59"/>
      <c r="C32" s="64"/>
      <c r="D32" s="64"/>
      <c r="E32" s="63"/>
      <c r="F32" s="68"/>
      <c r="G32" s="83"/>
      <c r="H32" s="83"/>
      <c r="I32" s="64"/>
      <c r="J32" s="65"/>
    </row>
    <row r="33" spans="1:10" ht="123" x14ac:dyDescent="0.25">
      <c r="A33" s="58" t="s">
        <v>79</v>
      </c>
      <c r="B33" s="59" t="s">
        <v>100</v>
      </c>
      <c r="C33" s="64" t="s">
        <v>268</v>
      </c>
      <c r="D33" s="64" t="s">
        <v>258</v>
      </c>
      <c r="E33" s="61" t="s">
        <v>269</v>
      </c>
      <c r="F33" s="62">
        <v>800221546</v>
      </c>
      <c r="G33" s="59" t="s">
        <v>569</v>
      </c>
      <c r="H33" s="59"/>
      <c r="I33" s="63" t="s">
        <v>65</v>
      </c>
      <c r="J33" s="63" t="s">
        <v>570</v>
      </c>
    </row>
    <row r="34" spans="1:10" x14ac:dyDescent="0.25">
      <c r="A34" s="58"/>
      <c r="B34" s="59"/>
      <c r="C34" s="64"/>
      <c r="D34" s="64"/>
      <c r="E34" s="63"/>
      <c r="F34" s="62"/>
      <c r="G34" s="83"/>
      <c r="H34" s="83"/>
      <c r="I34" s="64"/>
      <c r="J34" s="65"/>
    </row>
    <row r="35" spans="1:10" ht="319.8" x14ac:dyDescent="0.25">
      <c r="A35" s="58" t="s">
        <v>80</v>
      </c>
      <c r="B35" s="59" t="s">
        <v>99</v>
      </c>
      <c r="C35" s="66" t="s">
        <v>270</v>
      </c>
      <c r="D35" s="66" t="s">
        <v>271</v>
      </c>
      <c r="E35" s="61" t="s">
        <v>272</v>
      </c>
      <c r="F35" s="62">
        <v>645549296</v>
      </c>
      <c r="G35" s="83"/>
      <c r="H35" s="59" t="s">
        <v>569</v>
      </c>
      <c r="I35" s="63" t="s">
        <v>571</v>
      </c>
      <c r="J35" s="63" t="s">
        <v>572</v>
      </c>
    </row>
    <row r="36" spans="1:10" x14ac:dyDescent="0.25">
      <c r="A36" s="58"/>
      <c r="B36" s="59"/>
      <c r="C36" s="66"/>
      <c r="D36" s="66"/>
      <c r="E36" s="63"/>
      <c r="F36" s="68"/>
      <c r="G36" s="83"/>
      <c r="H36" s="83"/>
      <c r="I36" s="65"/>
      <c r="J36" s="65"/>
    </row>
    <row r="37" spans="1:10" ht="98.4" x14ac:dyDescent="0.25">
      <c r="A37" s="58" t="s">
        <v>81</v>
      </c>
      <c r="B37" s="59" t="s">
        <v>60</v>
      </c>
      <c r="C37" s="66" t="s">
        <v>273</v>
      </c>
      <c r="D37" s="66" t="s">
        <v>274</v>
      </c>
      <c r="E37" s="61" t="s">
        <v>293</v>
      </c>
      <c r="F37" s="62">
        <v>964974296</v>
      </c>
      <c r="G37" s="83"/>
      <c r="H37" s="59" t="s">
        <v>569</v>
      </c>
      <c r="I37" s="63" t="s">
        <v>573</v>
      </c>
      <c r="J37" s="63" t="s">
        <v>574</v>
      </c>
    </row>
    <row r="38" spans="1:10" x14ac:dyDescent="0.25">
      <c r="A38" s="58"/>
      <c r="B38" s="59"/>
      <c r="C38" s="66"/>
      <c r="D38" s="66"/>
      <c r="E38" s="63"/>
      <c r="F38" s="62"/>
      <c r="G38" s="83"/>
      <c r="H38" s="83"/>
      <c r="I38" s="65"/>
      <c r="J38" s="65"/>
    </row>
    <row r="39" spans="1:10" ht="221.4" x14ac:dyDescent="0.25">
      <c r="A39" s="58" t="s">
        <v>82</v>
      </c>
      <c r="B39" s="59" t="s">
        <v>99</v>
      </c>
      <c r="C39" s="66" t="s">
        <v>275</v>
      </c>
      <c r="D39" s="66" t="s">
        <v>276</v>
      </c>
      <c r="E39" s="61" t="s">
        <v>294</v>
      </c>
      <c r="F39" s="62">
        <v>975942939</v>
      </c>
      <c r="G39" s="83"/>
      <c r="H39" s="59" t="s">
        <v>569</v>
      </c>
      <c r="I39" s="63" t="s">
        <v>575</v>
      </c>
      <c r="J39" s="63" t="s">
        <v>576</v>
      </c>
    </row>
    <row r="40" spans="1:10" x14ac:dyDescent="0.25">
      <c r="A40" s="58"/>
      <c r="B40" s="59"/>
      <c r="C40" s="64"/>
      <c r="D40" s="64"/>
      <c r="E40" s="63"/>
      <c r="F40" s="68"/>
      <c r="G40" s="83"/>
      <c r="H40" s="83"/>
      <c r="I40" s="65"/>
      <c r="J40" s="65"/>
    </row>
    <row r="41" spans="1:10" ht="270.60000000000002" x14ac:dyDescent="0.25">
      <c r="A41" s="58" t="s">
        <v>83</v>
      </c>
      <c r="B41" s="59" t="s">
        <v>60</v>
      </c>
      <c r="C41" s="64" t="s">
        <v>277</v>
      </c>
      <c r="D41" s="64" t="s">
        <v>278</v>
      </c>
      <c r="E41" s="61" t="s">
        <v>295</v>
      </c>
      <c r="F41" s="62">
        <v>918162289</v>
      </c>
      <c r="G41" s="83"/>
      <c r="H41" s="59" t="s">
        <v>569</v>
      </c>
      <c r="I41" s="63" t="s">
        <v>577</v>
      </c>
      <c r="J41" s="63" t="s">
        <v>578</v>
      </c>
    </row>
    <row r="42" spans="1:10" x14ac:dyDescent="0.25">
      <c r="A42" s="58"/>
      <c r="B42" s="59"/>
      <c r="C42" s="64"/>
      <c r="D42" s="64"/>
      <c r="E42" s="61"/>
      <c r="F42" s="62"/>
      <c r="G42" s="83"/>
      <c r="H42" s="83"/>
      <c r="I42" s="65"/>
      <c r="J42" s="65"/>
    </row>
    <row r="43" spans="1:10" ht="123" x14ac:dyDescent="0.25">
      <c r="A43" s="58" t="s">
        <v>84</v>
      </c>
      <c r="B43" s="59" t="s">
        <v>99</v>
      </c>
      <c r="C43" s="66" t="s">
        <v>279</v>
      </c>
      <c r="D43" s="66" t="s">
        <v>280</v>
      </c>
      <c r="E43" s="61" t="s">
        <v>296</v>
      </c>
      <c r="F43" s="62">
        <v>852109407</v>
      </c>
      <c r="G43" s="83"/>
      <c r="H43" s="59" t="s">
        <v>569</v>
      </c>
      <c r="I43" s="63" t="s">
        <v>579</v>
      </c>
      <c r="J43" s="63" t="s">
        <v>580</v>
      </c>
    </row>
    <row r="44" spans="1:10" x14ac:dyDescent="0.25">
      <c r="A44" s="58"/>
      <c r="B44" s="59"/>
      <c r="C44" s="66"/>
      <c r="D44" s="66"/>
      <c r="E44" s="63"/>
      <c r="F44" s="68"/>
      <c r="G44" s="83"/>
      <c r="H44" s="83"/>
      <c r="I44" s="65"/>
      <c r="J44" s="65"/>
    </row>
    <row r="45" spans="1:10" ht="344.4" x14ac:dyDescent="0.25">
      <c r="A45" s="58" t="s">
        <v>85</v>
      </c>
      <c r="B45" s="59" t="s">
        <v>99</v>
      </c>
      <c r="C45" s="66" t="s">
        <v>281</v>
      </c>
      <c r="D45" s="66" t="s">
        <v>282</v>
      </c>
      <c r="E45" s="61" t="s">
        <v>297</v>
      </c>
      <c r="F45" s="62">
        <v>863963450</v>
      </c>
      <c r="G45" s="83"/>
      <c r="H45" s="59" t="s">
        <v>569</v>
      </c>
      <c r="I45" s="63" t="s">
        <v>581</v>
      </c>
      <c r="J45" s="63" t="s">
        <v>582</v>
      </c>
    </row>
    <row r="46" spans="1:10" x14ac:dyDescent="0.25">
      <c r="A46" s="58"/>
      <c r="B46" s="59"/>
      <c r="C46" s="66"/>
      <c r="D46" s="66"/>
      <c r="E46" s="63"/>
      <c r="F46" s="62"/>
      <c r="G46" s="83"/>
      <c r="H46" s="83"/>
      <c r="I46" s="65"/>
      <c r="J46" s="65"/>
    </row>
    <row r="47" spans="1:10" ht="147.6" x14ac:dyDescent="0.25">
      <c r="A47" s="58" t="s">
        <v>86</v>
      </c>
      <c r="B47" s="59" t="s">
        <v>100</v>
      </c>
      <c r="C47" s="66" t="s">
        <v>283</v>
      </c>
      <c r="D47" s="66" t="s">
        <v>284</v>
      </c>
      <c r="E47" s="61" t="s">
        <v>298</v>
      </c>
      <c r="F47" s="62">
        <v>896997668</v>
      </c>
      <c r="G47" s="83"/>
      <c r="H47" s="59" t="s">
        <v>569</v>
      </c>
      <c r="I47" s="63" t="s">
        <v>583</v>
      </c>
      <c r="J47" s="63" t="s">
        <v>584</v>
      </c>
    </row>
    <row r="48" spans="1:10" x14ac:dyDescent="0.5">
      <c r="A48" s="58"/>
      <c r="B48" s="59"/>
      <c r="C48" s="64"/>
      <c r="D48" s="64"/>
      <c r="E48" s="63"/>
      <c r="F48" s="68"/>
      <c r="G48" s="83"/>
      <c r="H48" s="83"/>
      <c r="I48" s="65"/>
      <c r="J48" s="69"/>
    </row>
    <row r="49" spans="1:10" ht="196.8" x14ac:dyDescent="0.25">
      <c r="A49" s="58" t="s">
        <v>87</v>
      </c>
      <c r="B49" s="59" t="s">
        <v>99</v>
      </c>
      <c r="C49" s="64" t="s">
        <v>285</v>
      </c>
      <c r="D49" s="64" t="s">
        <v>286</v>
      </c>
      <c r="E49" s="61" t="s">
        <v>299</v>
      </c>
      <c r="F49" s="62">
        <v>624595469</v>
      </c>
      <c r="G49" s="83"/>
      <c r="H49" s="59" t="s">
        <v>569</v>
      </c>
      <c r="I49" s="63" t="s">
        <v>585</v>
      </c>
      <c r="J49" s="63" t="s">
        <v>586</v>
      </c>
    </row>
    <row r="50" spans="1:10" x14ac:dyDescent="0.25">
      <c r="A50" s="58"/>
      <c r="B50" s="59"/>
      <c r="C50" s="64"/>
      <c r="D50" s="64"/>
      <c r="E50" s="63"/>
      <c r="F50" s="62"/>
      <c r="G50" s="83"/>
      <c r="H50" s="83"/>
      <c r="I50" s="65"/>
      <c r="J50" s="65"/>
    </row>
    <row r="51" spans="1:10" ht="98.4" x14ac:dyDescent="0.25">
      <c r="A51" s="70" t="s">
        <v>88</v>
      </c>
      <c r="B51" s="59" t="s">
        <v>60</v>
      </c>
      <c r="C51" s="66" t="s">
        <v>287</v>
      </c>
      <c r="D51" s="66" t="s">
        <v>288</v>
      </c>
      <c r="E51" s="61" t="s">
        <v>300</v>
      </c>
      <c r="F51" s="62">
        <v>815593691</v>
      </c>
      <c r="G51" s="83"/>
      <c r="H51" s="59" t="s">
        <v>569</v>
      </c>
      <c r="I51" s="63" t="s">
        <v>587</v>
      </c>
      <c r="J51" s="63" t="s">
        <v>588</v>
      </c>
    </row>
    <row r="52" spans="1:10" x14ac:dyDescent="0.25">
      <c r="A52" s="58"/>
      <c r="B52" s="59"/>
      <c r="C52" s="66"/>
      <c r="D52" s="66"/>
      <c r="E52" s="63"/>
      <c r="F52" s="68"/>
      <c r="G52" s="83"/>
      <c r="H52" s="83"/>
      <c r="I52" s="65"/>
      <c r="J52" s="65"/>
    </row>
    <row r="53" spans="1:10" ht="393.6" x14ac:dyDescent="0.25">
      <c r="A53" s="58" t="s">
        <v>89</v>
      </c>
      <c r="B53" s="59" t="s">
        <v>99</v>
      </c>
      <c r="C53" s="66" t="s">
        <v>289</v>
      </c>
      <c r="D53" s="66" t="s">
        <v>290</v>
      </c>
      <c r="E53" s="63" t="s">
        <v>301</v>
      </c>
      <c r="F53" s="62">
        <v>812541696</v>
      </c>
      <c r="G53" s="83"/>
      <c r="H53" s="59" t="s">
        <v>569</v>
      </c>
      <c r="I53" s="63" t="s">
        <v>589</v>
      </c>
      <c r="J53" s="63" t="s">
        <v>590</v>
      </c>
    </row>
    <row r="54" spans="1:10" x14ac:dyDescent="0.25">
      <c r="A54" s="58"/>
      <c r="B54" s="59"/>
      <c r="C54" s="66"/>
      <c r="D54" s="66"/>
      <c r="E54" s="63"/>
      <c r="F54" s="62"/>
      <c r="G54" s="83"/>
      <c r="H54" s="83"/>
      <c r="I54" s="65"/>
      <c r="J54" s="65"/>
    </row>
    <row r="55" spans="1:10" ht="73.8" x14ac:dyDescent="0.25">
      <c r="A55" s="58" t="s">
        <v>90</v>
      </c>
      <c r="B55" s="59" t="s">
        <v>100</v>
      </c>
      <c r="C55" s="66" t="s">
        <v>291</v>
      </c>
      <c r="D55" s="66" t="s">
        <v>292</v>
      </c>
      <c r="E55" s="61" t="s">
        <v>302</v>
      </c>
      <c r="F55" s="62">
        <v>984959269</v>
      </c>
      <c r="G55" s="83"/>
      <c r="H55" s="59" t="s">
        <v>569</v>
      </c>
      <c r="I55" s="63" t="s">
        <v>591</v>
      </c>
      <c r="J55" s="63" t="s">
        <v>562</v>
      </c>
    </row>
    <row r="56" spans="1:10" x14ac:dyDescent="0.25">
      <c r="A56" s="58"/>
      <c r="B56" s="59"/>
      <c r="C56" s="66"/>
      <c r="D56" s="66"/>
      <c r="E56" s="61"/>
      <c r="F56" s="62"/>
      <c r="G56" s="83"/>
      <c r="H56" s="59"/>
      <c r="I56" s="63"/>
      <c r="J56" s="63"/>
    </row>
    <row r="57" spans="1:10" ht="73.8" x14ac:dyDescent="0.25">
      <c r="A57" s="58" t="s">
        <v>91</v>
      </c>
      <c r="B57" s="59" t="s">
        <v>530</v>
      </c>
      <c r="C57" s="71" t="s">
        <v>531</v>
      </c>
      <c r="D57" s="66" t="s">
        <v>532</v>
      </c>
      <c r="E57" s="71" t="s">
        <v>521</v>
      </c>
      <c r="F57" s="62"/>
      <c r="G57" s="59" t="s">
        <v>569</v>
      </c>
      <c r="H57" s="59"/>
      <c r="I57" s="63" t="s">
        <v>65</v>
      </c>
      <c r="J57" s="63" t="s">
        <v>519</v>
      </c>
    </row>
    <row r="58" spans="1:10" x14ac:dyDescent="0.25">
      <c r="A58" s="58"/>
      <c r="B58" s="59"/>
      <c r="C58" s="71"/>
      <c r="D58" s="66"/>
      <c r="E58" s="71"/>
      <c r="F58" s="62"/>
      <c r="G58" s="59"/>
      <c r="H58" s="59"/>
      <c r="I58" s="63"/>
      <c r="J58" s="63"/>
    </row>
    <row r="59" spans="1:10" ht="73.8" x14ac:dyDescent="0.25">
      <c r="A59" s="58" t="s">
        <v>92</v>
      </c>
      <c r="B59" s="59" t="s">
        <v>530</v>
      </c>
      <c r="C59" s="66" t="s">
        <v>533</v>
      </c>
      <c r="D59" s="66" t="s">
        <v>523</v>
      </c>
      <c r="E59" s="71" t="s">
        <v>521</v>
      </c>
      <c r="F59" s="62"/>
      <c r="G59" s="59" t="s">
        <v>569</v>
      </c>
      <c r="H59" s="59"/>
      <c r="I59" s="63" t="s">
        <v>65</v>
      </c>
      <c r="J59" s="63" t="s">
        <v>519</v>
      </c>
    </row>
    <row r="60" spans="1:10" x14ac:dyDescent="0.25">
      <c r="A60" s="58"/>
      <c r="B60" s="59"/>
      <c r="C60" s="66"/>
      <c r="D60" s="66"/>
      <c r="E60" s="71"/>
      <c r="F60" s="62"/>
      <c r="G60" s="59"/>
      <c r="H60" s="59"/>
      <c r="I60" s="63"/>
      <c r="J60" s="63"/>
    </row>
    <row r="61" spans="1:10" ht="73.8" x14ac:dyDescent="0.25">
      <c r="A61" s="58" t="s">
        <v>93</v>
      </c>
      <c r="B61" s="59" t="s">
        <v>99</v>
      </c>
      <c r="C61" s="71" t="s">
        <v>534</v>
      </c>
      <c r="D61" s="66" t="s">
        <v>524</v>
      </c>
      <c r="E61" s="71" t="s">
        <v>521</v>
      </c>
      <c r="F61" s="62"/>
      <c r="G61" s="59" t="s">
        <v>569</v>
      </c>
      <c r="H61" s="59"/>
      <c r="I61" s="63" t="s">
        <v>65</v>
      </c>
      <c r="J61" s="63" t="s">
        <v>519</v>
      </c>
    </row>
    <row r="62" spans="1:10" x14ac:dyDescent="0.25">
      <c r="A62" s="58"/>
      <c r="B62" s="59"/>
      <c r="C62" s="71"/>
      <c r="D62" s="66"/>
      <c r="E62" s="71"/>
      <c r="F62" s="62"/>
      <c r="G62" s="59"/>
      <c r="H62" s="59"/>
      <c r="I62" s="63"/>
      <c r="J62" s="63"/>
    </row>
    <row r="63" spans="1:10" ht="73.8" x14ac:dyDescent="0.25">
      <c r="A63" s="58" t="s">
        <v>94</v>
      </c>
      <c r="B63" s="59" t="s">
        <v>99</v>
      </c>
      <c r="C63" s="71" t="s">
        <v>535</v>
      </c>
      <c r="D63" s="66" t="s">
        <v>525</v>
      </c>
      <c r="E63" s="71" t="s">
        <v>521</v>
      </c>
      <c r="F63" s="62"/>
      <c r="G63" s="59" t="s">
        <v>569</v>
      </c>
      <c r="H63" s="59"/>
      <c r="I63" s="63" t="s">
        <v>65</v>
      </c>
      <c r="J63" s="63" t="s">
        <v>519</v>
      </c>
    </row>
    <row r="64" spans="1:10" x14ac:dyDescent="0.25">
      <c r="A64" s="58"/>
      <c r="B64" s="59"/>
      <c r="C64" s="71"/>
      <c r="D64" s="66"/>
      <c r="E64" s="71"/>
      <c r="F64" s="62"/>
      <c r="G64" s="59"/>
      <c r="H64" s="59"/>
      <c r="I64" s="63"/>
      <c r="J64" s="63"/>
    </row>
    <row r="65" spans="1:10" ht="73.8" x14ac:dyDescent="0.25">
      <c r="A65" s="58" t="s">
        <v>95</v>
      </c>
      <c r="B65" s="59" t="s">
        <v>99</v>
      </c>
      <c r="C65" s="71" t="s">
        <v>561</v>
      </c>
      <c r="D65" s="66" t="s">
        <v>526</v>
      </c>
      <c r="E65" s="71" t="s">
        <v>521</v>
      </c>
      <c r="F65" s="62"/>
      <c r="G65" s="59" t="s">
        <v>569</v>
      </c>
      <c r="H65" s="59"/>
      <c r="I65" s="63" t="s">
        <v>65</v>
      </c>
      <c r="J65" s="63" t="s">
        <v>519</v>
      </c>
    </row>
    <row r="66" spans="1:10" x14ac:dyDescent="0.25">
      <c r="A66" s="58"/>
      <c r="B66" s="59"/>
      <c r="C66" s="71"/>
      <c r="D66" s="66"/>
      <c r="E66" s="71"/>
      <c r="F66" s="62"/>
      <c r="G66" s="59"/>
      <c r="H66" s="59"/>
      <c r="I66" s="63"/>
      <c r="J66" s="63"/>
    </row>
    <row r="67" spans="1:10" ht="73.8" x14ac:dyDescent="0.25">
      <c r="A67" s="58" t="s">
        <v>96</v>
      </c>
      <c r="B67" s="59" t="s">
        <v>536</v>
      </c>
      <c r="C67" s="66" t="s">
        <v>560</v>
      </c>
      <c r="D67" s="66" t="s">
        <v>520</v>
      </c>
      <c r="E67" s="71" t="s">
        <v>209</v>
      </c>
      <c r="F67" s="62"/>
      <c r="G67" s="59" t="s">
        <v>569</v>
      </c>
      <c r="H67" s="59"/>
      <c r="I67" s="63" t="s">
        <v>65</v>
      </c>
      <c r="J67" s="63" t="s">
        <v>519</v>
      </c>
    </row>
    <row r="68" spans="1:10" x14ac:dyDescent="0.25">
      <c r="A68" s="58"/>
      <c r="B68" s="59"/>
      <c r="C68" s="66"/>
      <c r="D68" s="66"/>
      <c r="E68" s="71"/>
      <c r="F68" s="62"/>
      <c r="G68" s="59"/>
      <c r="H68" s="59"/>
      <c r="I68" s="63"/>
      <c r="J68" s="63"/>
    </row>
    <row r="69" spans="1:10" ht="73.8" x14ac:dyDescent="0.25">
      <c r="A69" s="58" t="s">
        <v>97</v>
      </c>
      <c r="B69" s="59" t="s">
        <v>530</v>
      </c>
      <c r="C69" s="66" t="s">
        <v>559</v>
      </c>
      <c r="D69" s="66" t="s">
        <v>527</v>
      </c>
      <c r="E69" s="71" t="s">
        <v>209</v>
      </c>
      <c r="F69" s="62"/>
      <c r="G69" s="59" t="s">
        <v>569</v>
      </c>
      <c r="H69" s="59"/>
      <c r="I69" s="63" t="s">
        <v>65</v>
      </c>
      <c r="J69" s="63" t="s">
        <v>519</v>
      </c>
    </row>
    <row r="70" spans="1:10" x14ac:dyDescent="0.25">
      <c r="A70" s="58"/>
      <c r="B70" s="59"/>
      <c r="C70" s="66"/>
      <c r="D70" s="66"/>
      <c r="E70" s="71"/>
      <c r="F70" s="62"/>
      <c r="G70" s="59"/>
      <c r="H70" s="59"/>
      <c r="I70" s="63"/>
      <c r="J70" s="63"/>
    </row>
    <row r="71" spans="1:10" ht="73.8" x14ac:dyDescent="0.25">
      <c r="A71" s="58" t="s">
        <v>98</v>
      </c>
      <c r="B71" s="59" t="s">
        <v>530</v>
      </c>
      <c r="C71" s="71" t="s">
        <v>539</v>
      </c>
      <c r="D71" s="66" t="s">
        <v>528</v>
      </c>
      <c r="E71" s="71" t="s">
        <v>209</v>
      </c>
      <c r="F71" s="62"/>
      <c r="G71" s="59" t="s">
        <v>569</v>
      </c>
      <c r="H71" s="59"/>
      <c r="I71" s="63" t="s">
        <v>65</v>
      </c>
      <c r="J71" s="63" t="s">
        <v>519</v>
      </c>
    </row>
    <row r="72" spans="1:10" x14ac:dyDescent="0.25">
      <c r="A72" s="58"/>
      <c r="B72" s="59"/>
      <c r="C72" s="71"/>
      <c r="D72" s="66"/>
      <c r="E72" s="71"/>
      <c r="F72" s="62"/>
      <c r="G72" s="59"/>
      <c r="H72" s="59"/>
      <c r="I72" s="63"/>
      <c r="J72" s="63"/>
    </row>
    <row r="73" spans="1:10" ht="73.8" x14ac:dyDescent="0.25">
      <c r="A73" s="58" t="s">
        <v>101</v>
      </c>
      <c r="B73" s="59" t="s">
        <v>530</v>
      </c>
      <c r="C73" s="71" t="s">
        <v>558</v>
      </c>
      <c r="D73" s="66" t="s">
        <v>529</v>
      </c>
      <c r="E73" s="71" t="s">
        <v>209</v>
      </c>
      <c r="F73" s="62"/>
      <c r="G73" s="59" t="s">
        <v>569</v>
      </c>
      <c r="H73" s="59"/>
      <c r="I73" s="63" t="s">
        <v>65</v>
      </c>
      <c r="J73" s="63" t="s">
        <v>519</v>
      </c>
    </row>
    <row r="74" spans="1:10" x14ac:dyDescent="0.25">
      <c r="A74" s="58"/>
      <c r="B74" s="59"/>
      <c r="C74" s="71"/>
      <c r="D74" s="66"/>
      <c r="E74" s="71"/>
      <c r="F74" s="62"/>
      <c r="G74" s="59"/>
      <c r="H74" s="59"/>
      <c r="I74" s="63"/>
      <c r="J74" s="63"/>
    </row>
    <row r="75" spans="1:10" ht="73.8" x14ac:dyDescent="0.25">
      <c r="A75" s="58" t="s">
        <v>102</v>
      </c>
      <c r="B75" s="59" t="s">
        <v>530</v>
      </c>
      <c r="C75" s="71" t="s">
        <v>556</v>
      </c>
      <c r="D75" s="66" t="s">
        <v>557</v>
      </c>
      <c r="E75" s="71" t="s">
        <v>209</v>
      </c>
      <c r="F75" s="62"/>
      <c r="G75" s="59" t="s">
        <v>569</v>
      </c>
      <c r="H75" s="59"/>
      <c r="I75" s="63" t="s">
        <v>65</v>
      </c>
      <c r="J75" s="63" t="s">
        <v>519</v>
      </c>
    </row>
    <row r="76" spans="1:10" x14ac:dyDescent="0.25">
      <c r="A76" s="58"/>
      <c r="B76" s="59"/>
      <c r="C76" s="71"/>
      <c r="D76" s="66"/>
      <c r="E76" s="71"/>
      <c r="F76" s="62"/>
      <c r="G76" s="59"/>
      <c r="H76" s="59"/>
      <c r="I76" s="63"/>
      <c r="J76" s="63"/>
    </row>
    <row r="77" spans="1:10" ht="73.8" x14ac:dyDescent="0.25">
      <c r="A77" s="58" t="s">
        <v>103</v>
      </c>
      <c r="B77" s="59" t="s">
        <v>537</v>
      </c>
      <c r="C77" s="71" t="s">
        <v>554</v>
      </c>
      <c r="D77" s="66" t="s">
        <v>555</v>
      </c>
      <c r="E77" s="71" t="s">
        <v>209</v>
      </c>
      <c r="F77" s="62"/>
      <c r="G77" s="59" t="s">
        <v>569</v>
      </c>
      <c r="H77" s="59"/>
      <c r="I77" s="63" t="s">
        <v>65</v>
      </c>
      <c r="J77" s="63" t="s">
        <v>519</v>
      </c>
    </row>
    <row r="78" spans="1:10" x14ac:dyDescent="0.25">
      <c r="A78" s="58"/>
      <c r="B78" s="59"/>
      <c r="C78" s="71"/>
      <c r="D78" s="66"/>
      <c r="E78" s="71"/>
      <c r="F78" s="62"/>
      <c r="G78" s="59"/>
      <c r="H78" s="59"/>
      <c r="I78" s="63"/>
      <c r="J78" s="63"/>
    </row>
    <row r="79" spans="1:10" ht="73.8" x14ac:dyDescent="0.25">
      <c r="A79" s="58" t="s">
        <v>104</v>
      </c>
      <c r="B79" s="59" t="s">
        <v>538</v>
      </c>
      <c r="C79" s="71" t="s">
        <v>552</v>
      </c>
      <c r="D79" s="66" t="s">
        <v>553</v>
      </c>
      <c r="E79" s="71" t="s">
        <v>209</v>
      </c>
      <c r="F79" s="62"/>
      <c r="G79" s="59" t="s">
        <v>569</v>
      </c>
      <c r="H79" s="59"/>
      <c r="I79" s="63" t="s">
        <v>65</v>
      </c>
      <c r="J79" s="63" t="s">
        <v>519</v>
      </c>
    </row>
    <row r="80" spans="1:10" x14ac:dyDescent="0.25">
      <c r="A80" s="58"/>
      <c r="B80" s="59"/>
      <c r="C80" s="71"/>
      <c r="D80" s="66"/>
      <c r="E80" s="71"/>
      <c r="F80" s="62"/>
      <c r="G80" s="59"/>
      <c r="H80" s="59"/>
      <c r="I80" s="63"/>
      <c r="J80" s="63"/>
    </row>
    <row r="81" spans="1:10" ht="73.8" x14ac:dyDescent="0.25">
      <c r="A81" s="58" t="s">
        <v>105</v>
      </c>
      <c r="B81" s="59" t="s">
        <v>99</v>
      </c>
      <c r="C81" s="71" t="s">
        <v>550</v>
      </c>
      <c r="D81" s="66" t="s">
        <v>551</v>
      </c>
      <c r="E81" s="71" t="s">
        <v>209</v>
      </c>
      <c r="F81" s="62"/>
      <c r="G81" s="59" t="s">
        <v>569</v>
      </c>
      <c r="H81" s="59"/>
      <c r="I81" s="63" t="s">
        <v>65</v>
      </c>
      <c r="J81" s="63" t="s">
        <v>519</v>
      </c>
    </row>
    <row r="82" spans="1:10" x14ac:dyDescent="0.25">
      <c r="A82" s="58"/>
      <c r="B82" s="59"/>
      <c r="C82" s="71"/>
      <c r="D82" s="66"/>
      <c r="E82" s="71"/>
      <c r="F82" s="62"/>
      <c r="G82" s="59"/>
      <c r="H82" s="59"/>
      <c r="I82" s="63"/>
      <c r="J82" s="63"/>
    </row>
    <row r="83" spans="1:10" ht="73.8" x14ac:dyDescent="0.25">
      <c r="A83" s="58" t="s">
        <v>106</v>
      </c>
      <c r="B83" s="59" t="s">
        <v>60</v>
      </c>
      <c r="C83" s="71" t="s">
        <v>548</v>
      </c>
      <c r="D83" s="66" t="s">
        <v>549</v>
      </c>
      <c r="E83" s="71" t="s">
        <v>209</v>
      </c>
      <c r="F83" s="62"/>
      <c r="G83" s="59" t="s">
        <v>569</v>
      </c>
      <c r="H83" s="59"/>
      <c r="I83" s="63" t="s">
        <v>65</v>
      </c>
      <c r="J83" s="63" t="s">
        <v>519</v>
      </c>
    </row>
    <row r="84" spans="1:10" x14ac:dyDescent="0.25">
      <c r="A84" s="58"/>
      <c r="B84" s="59"/>
      <c r="C84" s="71"/>
      <c r="D84" s="66"/>
      <c r="E84" s="71"/>
      <c r="F84" s="62"/>
      <c r="G84" s="59"/>
      <c r="H84" s="59"/>
      <c r="I84" s="63"/>
      <c r="J84" s="63"/>
    </row>
    <row r="85" spans="1:10" ht="73.8" x14ac:dyDescent="0.25">
      <c r="A85" s="58" t="s">
        <v>107</v>
      </c>
      <c r="B85" s="59" t="s">
        <v>99</v>
      </c>
      <c r="C85" s="82" t="s">
        <v>547</v>
      </c>
      <c r="D85" s="66" t="s">
        <v>520</v>
      </c>
      <c r="E85" s="71" t="s">
        <v>209</v>
      </c>
      <c r="F85" s="62"/>
      <c r="G85" s="59" t="s">
        <v>569</v>
      </c>
      <c r="H85" s="59"/>
      <c r="I85" s="63" t="s">
        <v>65</v>
      </c>
      <c r="J85" s="63" t="s">
        <v>519</v>
      </c>
    </row>
    <row r="86" spans="1:10" x14ac:dyDescent="0.7">
      <c r="A86" s="58"/>
      <c r="B86" s="59"/>
      <c r="C86" s="74"/>
      <c r="D86" s="66"/>
      <c r="E86" s="72"/>
      <c r="F86" s="62"/>
      <c r="G86" s="59"/>
      <c r="H86" s="59"/>
      <c r="I86" s="63"/>
      <c r="J86" s="63"/>
    </row>
    <row r="87" spans="1:10" ht="73.8" x14ac:dyDescent="0.25">
      <c r="A87" s="58" t="s">
        <v>108</v>
      </c>
      <c r="B87" s="59" t="s">
        <v>60</v>
      </c>
      <c r="C87" s="71" t="s">
        <v>545</v>
      </c>
      <c r="D87" s="66" t="s">
        <v>546</v>
      </c>
      <c r="E87" s="71" t="s">
        <v>209</v>
      </c>
      <c r="F87" s="62"/>
      <c r="G87" s="59" t="s">
        <v>569</v>
      </c>
      <c r="H87" s="59"/>
      <c r="I87" s="63" t="s">
        <v>65</v>
      </c>
      <c r="J87" s="63" t="s">
        <v>519</v>
      </c>
    </row>
    <row r="88" spans="1:10" x14ac:dyDescent="0.25">
      <c r="A88" s="58"/>
      <c r="B88" s="59"/>
      <c r="C88" s="71"/>
      <c r="D88" s="66"/>
      <c r="E88" s="71"/>
      <c r="F88" s="62"/>
      <c r="G88" s="59"/>
      <c r="H88" s="59"/>
      <c r="I88" s="63"/>
      <c r="J88" s="63"/>
    </row>
    <row r="89" spans="1:10" ht="73.8" x14ac:dyDescent="0.25">
      <c r="A89" s="58" t="s">
        <v>109</v>
      </c>
      <c r="B89" s="59" t="s">
        <v>60</v>
      </c>
      <c r="C89" s="71" t="s">
        <v>1050</v>
      </c>
      <c r="D89" s="66" t="s">
        <v>544</v>
      </c>
      <c r="E89" s="71" t="s">
        <v>209</v>
      </c>
      <c r="F89" s="62"/>
      <c r="G89" s="59" t="s">
        <v>569</v>
      </c>
      <c r="H89" s="59"/>
      <c r="I89" s="63" t="s">
        <v>65</v>
      </c>
      <c r="J89" s="63" t="s">
        <v>519</v>
      </c>
    </row>
    <row r="90" spans="1:10" x14ac:dyDescent="0.25">
      <c r="A90" s="58"/>
      <c r="B90" s="59"/>
      <c r="C90" s="71"/>
      <c r="D90" s="66"/>
      <c r="E90" s="71"/>
      <c r="F90" s="62"/>
      <c r="G90" s="59"/>
      <c r="H90" s="59"/>
      <c r="I90" s="63"/>
      <c r="J90" s="63"/>
    </row>
    <row r="91" spans="1:10" ht="73.8" x14ac:dyDescent="0.25">
      <c r="A91" s="58" t="s">
        <v>110</v>
      </c>
      <c r="B91" s="59" t="s">
        <v>99</v>
      </c>
      <c r="C91" s="71" t="s">
        <v>543</v>
      </c>
      <c r="D91" s="66" t="s">
        <v>358</v>
      </c>
      <c r="E91" s="71" t="s">
        <v>209</v>
      </c>
      <c r="F91" s="62"/>
      <c r="G91" s="59" t="s">
        <v>569</v>
      </c>
      <c r="H91" s="59"/>
      <c r="I91" s="63" t="s">
        <v>65</v>
      </c>
      <c r="J91" s="63" t="s">
        <v>519</v>
      </c>
    </row>
    <row r="92" spans="1:10" x14ac:dyDescent="0.25">
      <c r="A92" s="58"/>
      <c r="B92" s="59"/>
      <c r="C92" s="71"/>
      <c r="D92" s="66"/>
      <c r="E92" s="71"/>
      <c r="F92" s="62"/>
      <c r="G92" s="59"/>
      <c r="H92" s="59"/>
      <c r="I92" s="63"/>
      <c r="J92" s="63"/>
    </row>
    <row r="93" spans="1:10" ht="73.8" x14ac:dyDescent="0.25">
      <c r="A93" s="58" t="s">
        <v>111</v>
      </c>
      <c r="B93" s="59" t="s">
        <v>60</v>
      </c>
      <c r="C93" s="71" t="s">
        <v>542</v>
      </c>
      <c r="D93" s="66" t="s">
        <v>362</v>
      </c>
      <c r="E93" s="71" t="s">
        <v>209</v>
      </c>
      <c r="F93" s="62"/>
      <c r="G93" s="59" t="s">
        <v>569</v>
      </c>
      <c r="H93" s="59"/>
      <c r="I93" s="63" t="s">
        <v>65</v>
      </c>
      <c r="J93" s="63" t="s">
        <v>519</v>
      </c>
    </row>
    <row r="94" spans="1:10" x14ac:dyDescent="0.25">
      <c r="A94" s="58"/>
      <c r="B94" s="59"/>
      <c r="C94" s="71"/>
      <c r="D94" s="66"/>
      <c r="E94" s="71"/>
      <c r="F94" s="62"/>
      <c r="G94" s="59"/>
      <c r="H94" s="59"/>
      <c r="I94" s="63"/>
      <c r="J94" s="63"/>
    </row>
    <row r="95" spans="1:10" ht="73.8" x14ac:dyDescent="0.25">
      <c r="A95" s="58" t="s">
        <v>112</v>
      </c>
      <c r="B95" s="59" t="s">
        <v>60</v>
      </c>
      <c r="C95" s="71" t="s">
        <v>541</v>
      </c>
      <c r="D95" s="66" t="s">
        <v>356</v>
      </c>
      <c r="E95" s="71" t="s">
        <v>209</v>
      </c>
      <c r="F95" s="62"/>
      <c r="G95" s="59" t="s">
        <v>569</v>
      </c>
      <c r="H95" s="59"/>
      <c r="I95" s="63" t="s">
        <v>65</v>
      </c>
      <c r="J95" s="63" t="s">
        <v>519</v>
      </c>
    </row>
    <row r="96" spans="1:10" x14ac:dyDescent="0.25">
      <c r="A96" s="58"/>
      <c r="B96" s="59"/>
      <c r="C96" s="71"/>
      <c r="D96" s="66"/>
      <c r="E96" s="71"/>
      <c r="F96" s="62"/>
      <c r="G96" s="59"/>
      <c r="H96" s="59"/>
      <c r="I96" s="63"/>
      <c r="J96" s="63"/>
    </row>
    <row r="97" spans="1:10" ht="73.8" x14ac:dyDescent="0.25">
      <c r="A97" s="58" t="s">
        <v>113</v>
      </c>
      <c r="B97" s="59" t="s">
        <v>60</v>
      </c>
      <c r="C97" s="71" t="s">
        <v>539</v>
      </c>
      <c r="D97" s="66" t="s">
        <v>528</v>
      </c>
      <c r="E97" s="71" t="s">
        <v>209</v>
      </c>
      <c r="F97" s="62"/>
      <c r="G97" s="59" t="s">
        <v>569</v>
      </c>
      <c r="H97" s="59"/>
      <c r="I97" s="63" t="s">
        <v>65</v>
      </c>
      <c r="J97" s="63" t="s">
        <v>519</v>
      </c>
    </row>
    <row r="98" spans="1:10" x14ac:dyDescent="0.25">
      <c r="A98" s="58"/>
      <c r="B98" s="59"/>
      <c r="C98" s="71"/>
      <c r="D98" s="66"/>
      <c r="E98" s="71"/>
      <c r="F98" s="62"/>
      <c r="G98" s="59"/>
      <c r="H98" s="59"/>
      <c r="I98" s="63"/>
      <c r="J98" s="63"/>
    </row>
    <row r="99" spans="1:10" ht="73.8" x14ac:dyDescent="0.25">
      <c r="A99" s="58" t="s">
        <v>114</v>
      </c>
      <c r="B99" s="59" t="s">
        <v>99</v>
      </c>
      <c r="C99" s="71" t="s">
        <v>1051</v>
      </c>
      <c r="D99" s="71" t="s">
        <v>540</v>
      </c>
      <c r="E99" s="71" t="s">
        <v>522</v>
      </c>
      <c r="F99" s="62"/>
      <c r="G99" s="59" t="s">
        <v>569</v>
      </c>
      <c r="H99" s="59"/>
      <c r="I99" s="63" t="s">
        <v>65</v>
      </c>
      <c r="J99" s="63" t="s">
        <v>519</v>
      </c>
    </row>
    <row r="100" spans="1:10" x14ac:dyDescent="0.7">
      <c r="A100" s="58"/>
      <c r="B100" s="59"/>
      <c r="C100" s="72"/>
      <c r="D100" s="66"/>
      <c r="E100" s="61"/>
      <c r="F100" s="62"/>
      <c r="G100" s="83"/>
      <c r="H100" s="59"/>
      <c r="I100" s="63"/>
      <c r="J100" s="63"/>
    </row>
    <row r="101" spans="1:10" ht="221.4" x14ac:dyDescent="0.25">
      <c r="A101" s="58" t="s">
        <v>115</v>
      </c>
      <c r="B101" s="59" t="s">
        <v>100</v>
      </c>
      <c r="C101" s="64" t="s">
        <v>303</v>
      </c>
      <c r="D101" s="64" t="s">
        <v>304</v>
      </c>
      <c r="E101" s="63" t="s">
        <v>320</v>
      </c>
      <c r="F101" s="62">
        <v>891888845</v>
      </c>
      <c r="G101" s="83"/>
      <c r="H101" s="59" t="s">
        <v>569</v>
      </c>
      <c r="I101" s="63" t="s">
        <v>592</v>
      </c>
      <c r="J101" s="63" t="s">
        <v>593</v>
      </c>
    </row>
    <row r="102" spans="1:10" x14ac:dyDescent="0.25">
      <c r="A102" s="58"/>
      <c r="B102" s="59"/>
      <c r="C102" s="64"/>
      <c r="D102" s="64"/>
      <c r="E102" s="63"/>
      <c r="F102" s="62"/>
      <c r="G102" s="83"/>
      <c r="H102" s="83"/>
      <c r="I102" s="65"/>
      <c r="J102" s="65"/>
    </row>
    <row r="103" spans="1:10" ht="172.5" customHeight="1" x14ac:dyDescent="0.25">
      <c r="A103" s="58" t="s">
        <v>116</v>
      </c>
      <c r="B103" s="59" t="s">
        <v>100</v>
      </c>
      <c r="C103" s="66" t="s">
        <v>305</v>
      </c>
      <c r="D103" s="66" t="s">
        <v>306</v>
      </c>
      <c r="E103" s="61" t="s">
        <v>321</v>
      </c>
      <c r="F103" s="62">
        <v>992439496</v>
      </c>
      <c r="G103" s="83"/>
      <c r="H103" s="59" t="s">
        <v>569</v>
      </c>
      <c r="I103" s="63" t="s">
        <v>594</v>
      </c>
      <c r="J103" s="63" t="s">
        <v>595</v>
      </c>
    </row>
    <row r="104" spans="1:10" x14ac:dyDescent="0.25">
      <c r="A104" s="58"/>
      <c r="B104" s="59"/>
      <c r="C104" s="66"/>
      <c r="D104" s="66"/>
      <c r="E104" s="61"/>
      <c r="F104" s="68"/>
      <c r="G104" s="83"/>
      <c r="H104" s="83"/>
      <c r="I104" s="80"/>
      <c r="J104" s="80"/>
    </row>
    <row r="105" spans="1:10" ht="145.5" customHeight="1" x14ac:dyDescent="0.25">
      <c r="A105" s="58" t="s">
        <v>117</v>
      </c>
      <c r="B105" s="59" t="s">
        <v>100</v>
      </c>
      <c r="C105" s="66" t="s">
        <v>307</v>
      </c>
      <c r="D105" s="66" t="s">
        <v>308</v>
      </c>
      <c r="E105" s="61" t="s">
        <v>322</v>
      </c>
      <c r="F105" s="62">
        <v>899044667</v>
      </c>
      <c r="G105" s="83"/>
      <c r="H105" s="59" t="s">
        <v>569</v>
      </c>
      <c r="I105" s="63" t="s">
        <v>596</v>
      </c>
      <c r="J105" s="63" t="s">
        <v>597</v>
      </c>
    </row>
    <row r="106" spans="1:10" x14ac:dyDescent="0.25">
      <c r="A106" s="58"/>
      <c r="B106" s="59"/>
      <c r="C106" s="66"/>
      <c r="D106" s="66"/>
      <c r="E106" s="61"/>
      <c r="F106" s="62"/>
      <c r="G106" s="83"/>
      <c r="H106" s="83"/>
      <c r="I106" s="65"/>
      <c r="J106" s="65"/>
    </row>
    <row r="107" spans="1:10" ht="148.5" customHeight="1" x14ac:dyDescent="0.25">
      <c r="A107" s="58" t="s">
        <v>118</v>
      </c>
      <c r="B107" s="59" t="s">
        <v>100</v>
      </c>
      <c r="C107" s="66" t="s">
        <v>309</v>
      </c>
      <c r="D107" s="66" t="s">
        <v>563</v>
      </c>
      <c r="E107" s="61" t="s">
        <v>323</v>
      </c>
      <c r="F107" s="62">
        <v>813980718</v>
      </c>
      <c r="G107" s="83"/>
      <c r="H107" s="59" t="s">
        <v>569</v>
      </c>
      <c r="I107" s="63" t="s">
        <v>598</v>
      </c>
      <c r="J107" s="63" t="s">
        <v>599</v>
      </c>
    </row>
    <row r="108" spans="1:10" x14ac:dyDescent="0.25">
      <c r="A108" s="58"/>
      <c r="B108" s="59"/>
      <c r="C108" s="64"/>
      <c r="D108" s="64"/>
      <c r="E108" s="63"/>
      <c r="F108" s="68"/>
      <c r="G108" s="83"/>
      <c r="H108" s="83"/>
      <c r="I108" s="80"/>
      <c r="J108" s="80"/>
    </row>
    <row r="109" spans="1:10" ht="243.75" customHeight="1" x14ac:dyDescent="0.25">
      <c r="A109" s="58" t="s">
        <v>119</v>
      </c>
      <c r="B109" s="59" t="s">
        <v>60</v>
      </c>
      <c r="C109" s="64" t="s">
        <v>310</v>
      </c>
      <c r="D109" s="64" t="s">
        <v>311</v>
      </c>
      <c r="E109" s="61" t="s">
        <v>321</v>
      </c>
      <c r="F109" s="62">
        <v>822184592</v>
      </c>
      <c r="G109" s="83"/>
      <c r="H109" s="59" t="s">
        <v>569</v>
      </c>
      <c r="I109" s="63" t="s">
        <v>600</v>
      </c>
      <c r="J109" s="63" t="s">
        <v>601</v>
      </c>
    </row>
    <row r="110" spans="1:10" x14ac:dyDescent="0.25">
      <c r="A110" s="58"/>
      <c r="B110" s="59"/>
      <c r="C110" s="64"/>
      <c r="D110" s="64"/>
      <c r="E110" s="63"/>
      <c r="F110" s="62"/>
      <c r="G110" s="83"/>
      <c r="H110" s="83"/>
      <c r="I110" s="65"/>
      <c r="J110" s="65"/>
    </row>
    <row r="111" spans="1:10" ht="103.5" customHeight="1" x14ac:dyDescent="0.25">
      <c r="A111" s="58" t="s">
        <v>120</v>
      </c>
      <c r="B111" s="59" t="s">
        <v>60</v>
      </c>
      <c r="C111" s="66" t="s">
        <v>312</v>
      </c>
      <c r="D111" s="66" t="s">
        <v>313</v>
      </c>
      <c r="E111" s="61" t="s">
        <v>324</v>
      </c>
      <c r="F111" s="62">
        <v>929690995</v>
      </c>
      <c r="G111" s="83"/>
      <c r="H111" s="59" t="s">
        <v>569</v>
      </c>
      <c r="I111" s="63" t="s">
        <v>602</v>
      </c>
      <c r="J111" s="63" t="s">
        <v>603</v>
      </c>
    </row>
    <row r="112" spans="1:10" x14ac:dyDescent="0.25">
      <c r="A112" s="58"/>
      <c r="B112" s="59"/>
      <c r="C112" s="64"/>
      <c r="D112" s="64"/>
      <c r="E112" s="75"/>
      <c r="F112" s="68"/>
      <c r="G112" s="83"/>
      <c r="H112" s="83"/>
      <c r="I112" s="80"/>
      <c r="J112" s="80"/>
    </row>
    <row r="113" spans="1:10" ht="177" customHeight="1" x14ac:dyDescent="0.25">
      <c r="A113" s="58" t="s">
        <v>121</v>
      </c>
      <c r="B113" s="59" t="s">
        <v>60</v>
      </c>
      <c r="C113" s="64" t="s">
        <v>314</v>
      </c>
      <c r="D113" s="64" t="s">
        <v>315</v>
      </c>
      <c r="E113" s="61" t="s">
        <v>325</v>
      </c>
      <c r="F113" s="62">
        <v>840190079</v>
      </c>
      <c r="G113" s="83"/>
      <c r="H113" s="59" t="s">
        <v>569</v>
      </c>
      <c r="I113" s="63" t="s">
        <v>604</v>
      </c>
      <c r="J113" s="63" t="s">
        <v>605</v>
      </c>
    </row>
    <row r="114" spans="1:10" x14ac:dyDescent="0.25">
      <c r="A114" s="58"/>
      <c r="B114" s="59"/>
      <c r="C114" s="64"/>
      <c r="D114" s="64"/>
      <c r="E114" s="75"/>
      <c r="F114" s="62"/>
      <c r="G114" s="83"/>
      <c r="H114" s="83"/>
      <c r="I114" s="65"/>
      <c r="J114" s="65"/>
    </row>
    <row r="115" spans="1:10" ht="219" customHeight="1" x14ac:dyDescent="0.25">
      <c r="A115" s="58" t="s">
        <v>122</v>
      </c>
      <c r="B115" s="59" t="s">
        <v>99</v>
      </c>
      <c r="C115" s="66" t="s">
        <v>207</v>
      </c>
      <c r="D115" s="66" t="s">
        <v>316</v>
      </c>
      <c r="E115" s="61" t="s">
        <v>326</v>
      </c>
      <c r="F115" s="62">
        <v>951165935</v>
      </c>
      <c r="G115" s="83"/>
      <c r="H115" s="59" t="s">
        <v>569</v>
      </c>
      <c r="I115" s="63" t="s">
        <v>606</v>
      </c>
      <c r="J115" s="63" t="s">
        <v>607</v>
      </c>
    </row>
    <row r="116" spans="1:10" x14ac:dyDescent="0.25">
      <c r="A116" s="58"/>
      <c r="B116" s="59"/>
      <c r="C116" s="66"/>
      <c r="D116" s="66"/>
      <c r="E116" s="61"/>
      <c r="F116" s="68"/>
      <c r="G116" s="83"/>
      <c r="H116" s="83"/>
      <c r="I116" s="65"/>
      <c r="J116" s="65"/>
    </row>
    <row r="117" spans="1:10" ht="49.2" x14ac:dyDescent="0.25">
      <c r="A117" s="58" t="s">
        <v>123</v>
      </c>
      <c r="B117" s="59" t="s">
        <v>60</v>
      </c>
      <c r="C117" s="66" t="s">
        <v>231</v>
      </c>
      <c r="D117" s="66" t="s">
        <v>317</v>
      </c>
      <c r="E117" s="61" t="s">
        <v>327</v>
      </c>
      <c r="F117" s="62">
        <v>891076105</v>
      </c>
      <c r="G117" s="83"/>
      <c r="H117" s="59" t="s">
        <v>569</v>
      </c>
      <c r="I117" s="63" t="s">
        <v>608</v>
      </c>
      <c r="J117" s="63" t="s">
        <v>609</v>
      </c>
    </row>
    <row r="118" spans="1:10" x14ac:dyDescent="0.25">
      <c r="A118" s="58"/>
      <c r="B118" s="59"/>
      <c r="C118" s="66"/>
      <c r="D118" s="66"/>
      <c r="E118" s="61"/>
      <c r="F118" s="62"/>
      <c r="G118" s="83"/>
      <c r="H118" s="83"/>
      <c r="I118" s="80"/>
      <c r="J118" s="80"/>
    </row>
    <row r="119" spans="1:10" ht="146.25" customHeight="1" x14ac:dyDescent="0.25">
      <c r="A119" s="58" t="s">
        <v>124</v>
      </c>
      <c r="B119" s="59" t="s">
        <v>99</v>
      </c>
      <c r="C119" s="66" t="s">
        <v>318</v>
      </c>
      <c r="D119" s="66" t="s">
        <v>319</v>
      </c>
      <c r="E119" s="66" t="s">
        <v>328</v>
      </c>
      <c r="F119" s="62">
        <v>949936569</v>
      </c>
      <c r="G119" s="83"/>
      <c r="H119" s="59" t="s">
        <v>569</v>
      </c>
      <c r="I119" s="63" t="s">
        <v>610</v>
      </c>
      <c r="J119" s="63" t="s">
        <v>611</v>
      </c>
    </row>
    <row r="120" spans="1:10" ht="26.25" customHeight="1" x14ac:dyDescent="0.25">
      <c r="A120" s="58"/>
      <c r="B120" s="59"/>
      <c r="C120" s="66"/>
      <c r="D120" s="66"/>
      <c r="E120" s="66"/>
      <c r="F120" s="62"/>
      <c r="G120" s="83"/>
      <c r="H120" s="59"/>
      <c r="I120" s="63"/>
      <c r="J120" s="63"/>
    </row>
    <row r="121" spans="1:10" ht="174" customHeight="1" x14ac:dyDescent="0.25">
      <c r="A121" s="58" t="s">
        <v>125</v>
      </c>
      <c r="B121" s="59" t="s">
        <v>60</v>
      </c>
      <c r="C121" s="66" t="s">
        <v>564</v>
      </c>
      <c r="D121" s="66" t="s">
        <v>565</v>
      </c>
      <c r="E121" s="66" t="s">
        <v>566</v>
      </c>
      <c r="F121" s="62" t="s">
        <v>208</v>
      </c>
      <c r="G121" s="83"/>
      <c r="H121" s="59" t="s">
        <v>569</v>
      </c>
      <c r="I121" s="63" t="s">
        <v>612</v>
      </c>
      <c r="J121" s="63" t="s">
        <v>613</v>
      </c>
    </row>
    <row r="122" spans="1:10" x14ac:dyDescent="0.25">
      <c r="A122" s="58"/>
      <c r="B122" s="59"/>
      <c r="C122" s="66"/>
      <c r="D122" s="66"/>
      <c r="E122" s="76"/>
      <c r="F122" s="68"/>
      <c r="G122" s="83"/>
      <c r="H122" s="83"/>
      <c r="I122" s="65"/>
      <c r="J122" s="65"/>
    </row>
    <row r="123" spans="1:10" ht="172.5" customHeight="1" x14ac:dyDescent="0.25">
      <c r="A123" s="58" t="s">
        <v>126</v>
      </c>
      <c r="B123" s="59" t="s">
        <v>60</v>
      </c>
      <c r="C123" s="66" t="s">
        <v>329</v>
      </c>
      <c r="D123" s="66" t="s">
        <v>330</v>
      </c>
      <c r="E123" s="61" t="s">
        <v>382</v>
      </c>
      <c r="F123" s="62">
        <v>891254749</v>
      </c>
      <c r="G123" s="59" t="s">
        <v>569</v>
      </c>
      <c r="H123" s="59"/>
      <c r="I123" s="63" t="s">
        <v>65</v>
      </c>
      <c r="J123" s="63" t="s">
        <v>381</v>
      </c>
    </row>
    <row r="124" spans="1:10" x14ac:dyDescent="0.25">
      <c r="A124" s="58"/>
      <c r="B124" s="59"/>
      <c r="C124" s="66"/>
      <c r="D124" s="66"/>
      <c r="E124" s="63"/>
      <c r="F124" s="62"/>
      <c r="G124" s="83"/>
      <c r="H124" s="83"/>
      <c r="I124" s="64"/>
      <c r="J124" s="65"/>
    </row>
    <row r="125" spans="1:10" ht="176.25" customHeight="1" x14ac:dyDescent="0.25">
      <c r="A125" s="58" t="s">
        <v>127</v>
      </c>
      <c r="B125" s="59" t="s">
        <v>60</v>
      </c>
      <c r="C125" s="66" t="s">
        <v>331</v>
      </c>
      <c r="D125" s="66" t="s">
        <v>332</v>
      </c>
      <c r="E125" s="61" t="s">
        <v>383</v>
      </c>
      <c r="F125" s="62">
        <v>805547887</v>
      </c>
      <c r="G125" s="59" t="s">
        <v>569</v>
      </c>
      <c r="H125" s="59"/>
      <c r="I125" s="63" t="s">
        <v>65</v>
      </c>
      <c r="J125" s="63" t="s">
        <v>381</v>
      </c>
    </row>
    <row r="126" spans="1:10" x14ac:dyDescent="0.25">
      <c r="A126" s="58"/>
      <c r="B126" s="59"/>
      <c r="C126" s="66"/>
      <c r="D126" s="66"/>
      <c r="E126" s="63"/>
      <c r="F126" s="62"/>
      <c r="G126" s="83"/>
      <c r="H126" s="83"/>
      <c r="I126" s="64"/>
      <c r="J126" s="65"/>
    </row>
    <row r="127" spans="1:10" ht="173.25" customHeight="1" x14ac:dyDescent="0.25">
      <c r="A127" s="58" t="s">
        <v>128</v>
      </c>
      <c r="B127" s="59" t="s">
        <v>99</v>
      </c>
      <c r="C127" s="66" t="s">
        <v>333</v>
      </c>
      <c r="D127" s="66" t="s">
        <v>334</v>
      </c>
      <c r="E127" s="61" t="s">
        <v>384</v>
      </c>
      <c r="F127" s="62">
        <v>955313266</v>
      </c>
      <c r="G127" s="59" t="s">
        <v>569</v>
      </c>
      <c r="H127" s="59"/>
      <c r="I127" s="63" t="s">
        <v>65</v>
      </c>
      <c r="J127" s="63" t="s">
        <v>381</v>
      </c>
    </row>
    <row r="128" spans="1:10" x14ac:dyDescent="0.25">
      <c r="A128" s="58"/>
      <c r="B128" s="59"/>
      <c r="C128" s="66"/>
      <c r="D128" s="66"/>
      <c r="E128" s="63"/>
      <c r="F128" s="62"/>
      <c r="G128" s="83"/>
      <c r="H128" s="83"/>
      <c r="I128" s="64"/>
      <c r="J128" s="65"/>
    </row>
    <row r="129" spans="1:10" ht="171.75" customHeight="1" x14ac:dyDescent="0.25">
      <c r="A129" s="58" t="s">
        <v>129</v>
      </c>
      <c r="B129" s="59" t="s">
        <v>99</v>
      </c>
      <c r="C129" s="66" t="s">
        <v>335</v>
      </c>
      <c r="D129" s="66" t="s">
        <v>336</v>
      </c>
      <c r="E129" s="77" t="s">
        <v>385</v>
      </c>
      <c r="F129" s="62">
        <v>860545489</v>
      </c>
      <c r="G129" s="59" t="s">
        <v>59</v>
      </c>
      <c r="H129" s="59"/>
      <c r="I129" s="63" t="s">
        <v>65</v>
      </c>
      <c r="J129" s="63" t="s">
        <v>381</v>
      </c>
    </row>
    <row r="130" spans="1:10" x14ac:dyDescent="0.25">
      <c r="A130" s="58"/>
      <c r="B130" s="59"/>
      <c r="C130" s="66"/>
      <c r="D130" s="66"/>
      <c r="E130" s="60"/>
      <c r="F130" s="62"/>
      <c r="G130" s="83"/>
      <c r="H130" s="83"/>
      <c r="I130" s="64"/>
      <c r="J130" s="65"/>
    </row>
    <row r="131" spans="1:10" ht="172.5" customHeight="1" x14ac:dyDescent="0.25">
      <c r="A131" s="58" t="s">
        <v>130</v>
      </c>
      <c r="B131" s="59" t="s">
        <v>99</v>
      </c>
      <c r="C131" s="66" t="s">
        <v>337</v>
      </c>
      <c r="D131" s="66" t="s">
        <v>338</v>
      </c>
      <c r="E131" s="61" t="s">
        <v>386</v>
      </c>
      <c r="F131" s="62">
        <v>845502561</v>
      </c>
      <c r="G131" s="59" t="s">
        <v>569</v>
      </c>
      <c r="H131" s="59"/>
      <c r="I131" s="63" t="s">
        <v>65</v>
      </c>
      <c r="J131" s="63" t="s">
        <v>381</v>
      </c>
    </row>
    <row r="132" spans="1:10" x14ac:dyDescent="0.25">
      <c r="A132" s="58"/>
      <c r="B132" s="59"/>
      <c r="C132" s="66"/>
      <c r="D132" s="66"/>
      <c r="E132" s="60"/>
      <c r="F132" s="62"/>
      <c r="G132" s="83"/>
      <c r="H132" s="83"/>
      <c r="I132" s="64"/>
      <c r="J132" s="65"/>
    </row>
    <row r="133" spans="1:10" ht="172.5" customHeight="1" x14ac:dyDescent="0.25">
      <c r="A133" s="58" t="s">
        <v>131</v>
      </c>
      <c r="B133" s="59" t="s">
        <v>99</v>
      </c>
      <c r="C133" s="66" t="s">
        <v>339</v>
      </c>
      <c r="D133" s="66" t="s">
        <v>340</v>
      </c>
      <c r="E133" s="66" t="s">
        <v>387</v>
      </c>
      <c r="F133" s="62">
        <v>909894054</v>
      </c>
      <c r="G133" s="59" t="s">
        <v>569</v>
      </c>
      <c r="H133" s="59"/>
      <c r="I133" s="63" t="s">
        <v>65</v>
      </c>
      <c r="J133" s="63" t="s">
        <v>381</v>
      </c>
    </row>
    <row r="134" spans="1:10" x14ac:dyDescent="0.25">
      <c r="A134" s="58"/>
      <c r="B134" s="59"/>
      <c r="C134" s="66"/>
      <c r="D134" s="66"/>
      <c r="E134" s="78"/>
      <c r="F134" s="62"/>
      <c r="G134" s="83"/>
      <c r="H134" s="83"/>
      <c r="I134" s="64"/>
      <c r="J134" s="65"/>
    </row>
    <row r="135" spans="1:10" ht="174.75" customHeight="1" x14ac:dyDescent="0.25">
      <c r="A135" s="58" t="s">
        <v>132</v>
      </c>
      <c r="B135" s="59" t="s">
        <v>99</v>
      </c>
      <c r="C135" s="66" t="s">
        <v>341</v>
      </c>
      <c r="D135" s="66" t="s">
        <v>342</v>
      </c>
      <c r="E135" s="66" t="s">
        <v>388</v>
      </c>
      <c r="F135" s="62">
        <v>815621524</v>
      </c>
      <c r="G135" s="59" t="s">
        <v>569</v>
      </c>
      <c r="H135" s="59"/>
      <c r="I135" s="63" t="s">
        <v>65</v>
      </c>
      <c r="J135" s="63" t="s">
        <v>381</v>
      </c>
    </row>
    <row r="136" spans="1:10" x14ac:dyDescent="0.25">
      <c r="A136" s="58"/>
      <c r="B136" s="59"/>
      <c r="C136" s="66"/>
      <c r="D136" s="66"/>
      <c r="E136" s="63"/>
      <c r="F136" s="62"/>
      <c r="G136" s="83"/>
      <c r="H136" s="83"/>
      <c r="I136" s="64"/>
      <c r="J136" s="65"/>
    </row>
    <row r="137" spans="1:10" ht="170.25" customHeight="1" x14ac:dyDescent="0.25">
      <c r="A137" s="58" t="s">
        <v>133</v>
      </c>
      <c r="B137" s="59" t="s">
        <v>99</v>
      </c>
      <c r="C137" s="66" t="s">
        <v>343</v>
      </c>
      <c r="D137" s="66" t="s">
        <v>344</v>
      </c>
      <c r="E137" s="66" t="s">
        <v>389</v>
      </c>
      <c r="F137" s="62">
        <v>924024643</v>
      </c>
      <c r="G137" s="59" t="s">
        <v>569</v>
      </c>
      <c r="H137" s="59"/>
      <c r="I137" s="63" t="s">
        <v>65</v>
      </c>
      <c r="J137" s="63" t="s">
        <v>381</v>
      </c>
    </row>
    <row r="138" spans="1:10" x14ac:dyDescent="0.65">
      <c r="A138" s="58"/>
      <c r="B138" s="59"/>
      <c r="C138" s="66"/>
      <c r="D138" s="66"/>
      <c r="E138" s="67"/>
      <c r="F138" s="62"/>
      <c r="G138" s="83"/>
      <c r="H138" s="83"/>
      <c r="I138" s="64"/>
      <c r="J138" s="65"/>
    </row>
    <row r="139" spans="1:10" ht="177.75" customHeight="1" x14ac:dyDescent="0.25">
      <c r="A139" s="58" t="s">
        <v>134</v>
      </c>
      <c r="B139" s="59" t="s">
        <v>100</v>
      </c>
      <c r="C139" s="66" t="s">
        <v>345</v>
      </c>
      <c r="D139" s="66" t="s">
        <v>346</v>
      </c>
      <c r="E139" s="61" t="s">
        <v>390</v>
      </c>
      <c r="F139" s="62">
        <v>843262469</v>
      </c>
      <c r="G139" s="59" t="s">
        <v>569</v>
      </c>
      <c r="H139" s="59"/>
      <c r="I139" s="63" t="s">
        <v>65</v>
      </c>
      <c r="J139" s="63" t="s">
        <v>381</v>
      </c>
    </row>
    <row r="140" spans="1:10" x14ac:dyDescent="0.25">
      <c r="A140" s="58"/>
      <c r="B140" s="59"/>
      <c r="C140" s="66"/>
      <c r="D140" s="66"/>
      <c r="E140" s="61"/>
      <c r="F140" s="62"/>
      <c r="G140" s="83"/>
      <c r="H140" s="83"/>
      <c r="I140" s="64"/>
      <c r="J140" s="65"/>
    </row>
    <row r="141" spans="1:10" ht="170.25" customHeight="1" x14ac:dyDescent="0.25">
      <c r="A141" s="58" t="s">
        <v>135</v>
      </c>
      <c r="B141" s="59" t="s">
        <v>99</v>
      </c>
      <c r="C141" s="66" t="s">
        <v>347</v>
      </c>
      <c r="D141" s="66" t="s">
        <v>348</v>
      </c>
      <c r="E141" s="61" t="s">
        <v>391</v>
      </c>
      <c r="F141" s="62">
        <v>618936998</v>
      </c>
      <c r="G141" s="59" t="s">
        <v>569</v>
      </c>
      <c r="H141" s="59"/>
      <c r="I141" s="63" t="s">
        <v>65</v>
      </c>
      <c r="J141" s="63" t="s">
        <v>381</v>
      </c>
    </row>
    <row r="142" spans="1:10" x14ac:dyDescent="0.25">
      <c r="A142" s="58"/>
      <c r="B142" s="59"/>
      <c r="C142" s="66"/>
      <c r="D142" s="66"/>
      <c r="E142" s="63"/>
      <c r="F142" s="62"/>
      <c r="G142" s="83"/>
      <c r="H142" s="83"/>
      <c r="I142" s="64"/>
      <c r="J142" s="65"/>
    </row>
    <row r="143" spans="1:10" ht="175.5" customHeight="1" x14ac:dyDescent="0.25">
      <c r="A143" s="58" t="s">
        <v>136</v>
      </c>
      <c r="B143" s="59" t="s">
        <v>99</v>
      </c>
      <c r="C143" s="66" t="s">
        <v>349</v>
      </c>
      <c r="D143" s="66" t="s">
        <v>350</v>
      </c>
      <c r="E143" s="61" t="s">
        <v>209</v>
      </c>
      <c r="F143" s="62" t="s">
        <v>208</v>
      </c>
      <c r="G143" s="59" t="s">
        <v>569</v>
      </c>
      <c r="H143" s="59"/>
      <c r="I143" s="63" t="s">
        <v>65</v>
      </c>
      <c r="J143" s="63" t="s">
        <v>381</v>
      </c>
    </row>
    <row r="144" spans="1:10" x14ac:dyDescent="0.25">
      <c r="A144" s="58"/>
      <c r="B144" s="59"/>
      <c r="C144" s="66"/>
      <c r="D144" s="66"/>
      <c r="E144" s="63"/>
      <c r="F144" s="62"/>
      <c r="G144" s="83"/>
      <c r="H144" s="83"/>
      <c r="I144" s="64"/>
      <c r="J144" s="65"/>
    </row>
    <row r="145" spans="1:10" ht="171.75" customHeight="1" x14ac:dyDescent="0.25">
      <c r="A145" s="58" t="s">
        <v>137</v>
      </c>
      <c r="B145" s="59" t="s">
        <v>99</v>
      </c>
      <c r="C145" s="66" t="s">
        <v>351</v>
      </c>
      <c r="D145" s="66" t="s">
        <v>352</v>
      </c>
      <c r="E145" s="61" t="s">
        <v>392</v>
      </c>
      <c r="F145" s="62">
        <v>816474456</v>
      </c>
      <c r="G145" s="59" t="s">
        <v>569</v>
      </c>
      <c r="H145" s="59"/>
      <c r="I145" s="63" t="s">
        <v>65</v>
      </c>
      <c r="J145" s="63" t="s">
        <v>381</v>
      </c>
    </row>
    <row r="146" spans="1:10" x14ac:dyDescent="0.25">
      <c r="A146" s="58"/>
      <c r="B146" s="59"/>
      <c r="C146" s="66"/>
      <c r="D146" s="66"/>
      <c r="E146" s="63"/>
      <c r="F146" s="62"/>
      <c r="G146" s="83"/>
      <c r="H146" s="83"/>
      <c r="I146" s="64"/>
      <c r="J146" s="65"/>
    </row>
    <row r="147" spans="1:10" ht="174" customHeight="1" x14ac:dyDescent="0.25">
      <c r="A147" s="58" t="s">
        <v>138</v>
      </c>
      <c r="B147" s="59" t="s">
        <v>99</v>
      </c>
      <c r="C147" s="66" t="s">
        <v>353</v>
      </c>
      <c r="D147" s="66" t="s">
        <v>354</v>
      </c>
      <c r="E147" s="61" t="s">
        <v>209</v>
      </c>
      <c r="F147" s="62" t="s">
        <v>208</v>
      </c>
      <c r="G147" s="59" t="s">
        <v>569</v>
      </c>
      <c r="H147" s="59"/>
      <c r="I147" s="63" t="s">
        <v>65</v>
      </c>
      <c r="J147" s="63" t="s">
        <v>381</v>
      </c>
    </row>
    <row r="148" spans="1:10" x14ac:dyDescent="0.25">
      <c r="A148" s="58"/>
      <c r="B148" s="59"/>
      <c r="C148" s="66"/>
      <c r="D148" s="66"/>
      <c r="E148" s="63"/>
      <c r="F148" s="62"/>
      <c r="G148" s="83"/>
      <c r="H148" s="83"/>
      <c r="I148" s="64"/>
      <c r="J148" s="65"/>
    </row>
    <row r="149" spans="1:10" ht="175.5" customHeight="1" x14ac:dyDescent="0.25">
      <c r="A149" s="58" t="s">
        <v>139</v>
      </c>
      <c r="B149" s="59" t="s">
        <v>99</v>
      </c>
      <c r="C149" s="66" t="s">
        <v>232</v>
      </c>
      <c r="D149" s="66" t="s">
        <v>355</v>
      </c>
      <c r="E149" s="61" t="s">
        <v>393</v>
      </c>
      <c r="F149" s="62">
        <v>820590477</v>
      </c>
      <c r="G149" s="59" t="s">
        <v>569</v>
      </c>
      <c r="H149" s="59"/>
      <c r="I149" s="63" t="s">
        <v>65</v>
      </c>
      <c r="J149" s="63" t="s">
        <v>381</v>
      </c>
    </row>
    <row r="150" spans="1:10" x14ac:dyDescent="0.25">
      <c r="A150" s="58"/>
      <c r="B150" s="59"/>
      <c r="C150" s="66"/>
      <c r="D150" s="66"/>
      <c r="E150" s="61"/>
      <c r="F150" s="62"/>
      <c r="G150" s="83"/>
      <c r="H150" s="83"/>
      <c r="I150" s="64"/>
      <c r="J150" s="65"/>
    </row>
    <row r="151" spans="1:10" ht="173.25" customHeight="1" x14ac:dyDescent="0.25">
      <c r="A151" s="58" t="s">
        <v>140</v>
      </c>
      <c r="B151" s="59" t="s">
        <v>60</v>
      </c>
      <c r="C151" s="79" t="s">
        <v>230</v>
      </c>
      <c r="D151" s="66" t="s">
        <v>356</v>
      </c>
      <c r="E151" s="61" t="s">
        <v>394</v>
      </c>
      <c r="F151" s="62">
        <v>822188977</v>
      </c>
      <c r="G151" s="59" t="s">
        <v>569</v>
      </c>
      <c r="H151" s="59"/>
      <c r="I151" s="63" t="s">
        <v>65</v>
      </c>
      <c r="J151" s="63" t="s">
        <v>381</v>
      </c>
    </row>
    <row r="152" spans="1:10" x14ac:dyDescent="0.25">
      <c r="A152" s="58"/>
      <c r="B152" s="59"/>
      <c r="C152" s="66"/>
      <c r="D152" s="66"/>
      <c r="E152" s="61"/>
      <c r="F152" s="62"/>
      <c r="G152" s="83"/>
      <c r="H152" s="83"/>
      <c r="I152" s="64"/>
      <c r="J152" s="65"/>
    </row>
    <row r="153" spans="1:10" ht="174" customHeight="1" x14ac:dyDescent="0.25">
      <c r="A153" s="58" t="s">
        <v>141</v>
      </c>
      <c r="B153" s="59" t="s">
        <v>99</v>
      </c>
      <c r="C153" s="66" t="s">
        <v>211</v>
      </c>
      <c r="D153" s="66" t="s">
        <v>357</v>
      </c>
      <c r="E153" s="61" t="s">
        <v>209</v>
      </c>
      <c r="F153" s="62" t="s">
        <v>208</v>
      </c>
      <c r="G153" s="59" t="s">
        <v>569</v>
      </c>
      <c r="H153" s="59"/>
      <c r="I153" s="63" t="s">
        <v>65</v>
      </c>
      <c r="J153" s="63" t="s">
        <v>381</v>
      </c>
    </row>
    <row r="154" spans="1:10" x14ac:dyDescent="0.25">
      <c r="A154" s="58"/>
      <c r="B154" s="59"/>
      <c r="C154" s="66"/>
      <c r="D154" s="66"/>
      <c r="E154" s="63"/>
      <c r="F154" s="62"/>
      <c r="G154" s="83"/>
      <c r="H154" s="83"/>
      <c r="I154" s="64"/>
      <c r="J154" s="65"/>
    </row>
    <row r="155" spans="1:10" ht="176.25" customHeight="1" x14ac:dyDescent="0.25">
      <c r="A155" s="58" t="s">
        <v>142</v>
      </c>
      <c r="B155" s="59" t="s">
        <v>99</v>
      </c>
      <c r="C155" s="66" t="s">
        <v>234</v>
      </c>
      <c r="D155" s="66" t="s">
        <v>358</v>
      </c>
      <c r="E155" s="61" t="s">
        <v>395</v>
      </c>
      <c r="F155" s="62">
        <v>957455373</v>
      </c>
      <c r="G155" s="59" t="s">
        <v>569</v>
      </c>
      <c r="H155" s="59"/>
      <c r="I155" s="63" t="s">
        <v>65</v>
      </c>
      <c r="J155" s="63" t="s">
        <v>381</v>
      </c>
    </row>
    <row r="156" spans="1:10" x14ac:dyDescent="0.25">
      <c r="A156" s="58"/>
      <c r="B156" s="59"/>
      <c r="C156" s="66"/>
      <c r="D156" s="66"/>
      <c r="E156" s="63"/>
      <c r="F156" s="62"/>
      <c r="G156" s="83"/>
      <c r="H156" s="83"/>
      <c r="I156" s="64"/>
      <c r="J156" s="65"/>
    </row>
    <row r="157" spans="1:10" ht="171" customHeight="1" x14ac:dyDescent="0.25">
      <c r="A157" s="58" t="s">
        <v>143</v>
      </c>
      <c r="B157" s="59" t="s">
        <v>99</v>
      </c>
      <c r="C157" s="66" t="s">
        <v>359</v>
      </c>
      <c r="D157" s="66" t="s">
        <v>360</v>
      </c>
      <c r="E157" s="66" t="s">
        <v>209</v>
      </c>
      <c r="F157" s="62">
        <v>973696445</v>
      </c>
      <c r="G157" s="59" t="s">
        <v>569</v>
      </c>
      <c r="H157" s="59"/>
      <c r="I157" s="63" t="s">
        <v>65</v>
      </c>
      <c r="J157" s="63" t="s">
        <v>381</v>
      </c>
    </row>
    <row r="158" spans="1:10" x14ac:dyDescent="0.25">
      <c r="A158" s="58"/>
      <c r="B158" s="59"/>
      <c r="C158" s="66"/>
      <c r="D158" s="66"/>
      <c r="E158" s="63"/>
      <c r="F158" s="62"/>
      <c r="G158" s="83"/>
      <c r="H158" s="83"/>
      <c r="I158" s="64"/>
      <c r="J158" s="65"/>
    </row>
    <row r="159" spans="1:10" ht="173.25" customHeight="1" x14ac:dyDescent="0.25">
      <c r="A159" s="58" t="s">
        <v>144</v>
      </c>
      <c r="B159" s="59" t="s">
        <v>60</v>
      </c>
      <c r="C159" s="66" t="s">
        <v>361</v>
      </c>
      <c r="D159" s="66" t="s">
        <v>362</v>
      </c>
      <c r="E159" s="63" t="s">
        <v>209</v>
      </c>
      <c r="F159" s="62" t="s">
        <v>208</v>
      </c>
      <c r="G159" s="59" t="s">
        <v>569</v>
      </c>
      <c r="H159" s="59"/>
      <c r="I159" s="63" t="s">
        <v>65</v>
      </c>
      <c r="J159" s="63" t="s">
        <v>381</v>
      </c>
    </row>
    <row r="160" spans="1:10" x14ac:dyDescent="0.25">
      <c r="A160" s="58"/>
      <c r="B160" s="59"/>
      <c r="C160" s="66"/>
      <c r="D160" s="66"/>
      <c r="E160" s="63"/>
      <c r="F160" s="62"/>
      <c r="G160" s="83"/>
      <c r="H160" s="83"/>
      <c r="I160" s="64"/>
      <c r="J160" s="65"/>
    </row>
    <row r="161" spans="1:10" ht="172.5" customHeight="1" x14ac:dyDescent="0.25">
      <c r="A161" s="58" t="s">
        <v>145</v>
      </c>
      <c r="B161" s="59" t="s">
        <v>99</v>
      </c>
      <c r="C161" s="66" t="s">
        <v>225</v>
      </c>
      <c r="D161" s="66" t="s">
        <v>363</v>
      </c>
      <c r="E161" s="61" t="s">
        <v>209</v>
      </c>
      <c r="F161" s="62" t="s">
        <v>208</v>
      </c>
      <c r="G161" s="59" t="s">
        <v>569</v>
      </c>
      <c r="H161" s="59"/>
      <c r="I161" s="63" t="s">
        <v>65</v>
      </c>
      <c r="J161" s="63" t="s">
        <v>381</v>
      </c>
    </row>
    <row r="162" spans="1:10" x14ac:dyDescent="0.25">
      <c r="A162" s="58"/>
      <c r="B162" s="59"/>
      <c r="C162" s="66"/>
      <c r="D162" s="66"/>
      <c r="E162" s="63"/>
      <c r="F162" s="62"/>
      <c r="G162" s="83"/>
      <c r="H162" s="83"/>
      <c r="I162" s="64"/>
      <c r="J162" s="65"/>
    </row>
    <row r="163" spans="1:10" ht="172.5" customHeight="1" x14ac:dyDescent="0.25">
      <c r="A163" s="58" t="s">
        <v>146</v>
      </c>
      <c r="B163" s="59" t="s">
        <v>99</v>
      </c>
      <c r="C163" s="66" t="s">
        <v>364</v>
      </c>
      <c r="D163" s="66" t="s">
        <v>365</v>
      </c>
      <c r="E163" s="63" t="s">
        <v>209</v>
      </c>
      <c r="F163" s="62" t="s">
        <v>208</v>
      </c>
      <c r="G163" s="59" t="s">
        <v>569</v>
      </c>
      <c r="H163" s="59"/>
      <c r="I163" s="63" t="s">
        <v>65</v>
      </c>
      <c r="J163" s="63" t="s">
        <v>381</v>
      </c>
    </row>
    <row r="164" spans="1:10" x14ac:dyDescent="0.25">
      <c r="A164" s="58"/>
      <c r="B164" s="59"/>
      <c r="C164" s="66"/>
      <c r="D164" s="66"/>
      <c r="E164" s="63"/>
      <c r="F164" s="62"/>
      <c r="G164" s="83"/>
      <c r="H164" s="83"/>
      <c r="I164" s="64"/>
      <c r="J164" s="65"/>
    </row>
    <row r="165" spans="1:10" ht="175.5" customHeight="1" x14ac:dyDescent="0.25">
      <c r="A165" s="58" t="s">
        <v>147</v>
      </c>
      <c r="B165" s="58" t="s">
        <v>99</v>
      </c>
      <c r="C165" s="66" t="s">
        <v>366</v>
      </c>
      <c r="D165" s="66" t="s">
        <v>367</v>
      </c>
      <c r="E165" s="61" t="s">
        <v>396</v>
      </c>
      <c r="F165" s="62">
        <v>809196417</v>
      </c>
      <c r="G165" s="59" t="s">
        <v>569</v>
      </c>
      <c r="H165" s="59"/>
      <c r="I165" s="63" t="s">
        <v>65</v>
      </c>
      <c r="J165" s="63" t="s">
        <v>381</v>
      </c>
    </row>
    <row r="166" spans="1:10" x14ac:dyDescent="0.25">
      <c r="A166" s="58"/>
      <c r="B166" s="58"/>
      <c r="C166" s="66"/>
      <c r="D166" s="66"/>
      <c r="E166" s="63"/>
      <c r="F166" s="62"/>
      <c r="G166" s="83"/>
      <c r="H166" s="83"/>
      <c r="I166" s="64"/>
      <c r="J166" s="65"/>
    </row>
    <row r="167" spans="1:10" ht="174" customHeight="1" x14ac:dyDescent="0.25">
      <c r="A167" s="58" t="s">
        <v>148</v>
      </c>
      <c r="B167" s="58" t="s">
        <v>99</v>
      </c>
      <c r="C167" s="66" t="s">
        <v>368</v>
      </c>
      <c r="D167" s="66" t="s">
        <v>369</v>
      </c>
      <c r="E167" s="61" t="s">
        <v>397</v>
      </c>
      <c r="F167" s="62">
        <v>863331769</v>
      </c>
      <c r="G167" s="59" t="s">
        <v>569</v>
      </c>
      <c r="H167" s="59"/>
      <c r="I167" s="63" t="s">
        <v>65</v>
      </c>
      <c r="J167" s="63" t="s">
        <v>381</v>
      </c>
    </row>
    <row r="168" spans="1:10" x14ac:dyDescent="0.25">
      <c r="A168" s="58"/>
      <c r="B168" s="58"/>
      <c r="C168" s="66"/>
      <c r="D168" s="66"/>
      <c r="E168" s="63"/>
      <c r="F168" s="62"/>
      <c r="G168" s="83"/>
      <c r="H168" s="83"/>
      <c r="I168" s="64"/>
      <c r="J168" s="65"/>
    </row>
    <row r="169" spans="1:10" ht="174" customHeight="1" x14ac:dyDescent="0.25">
      <c r="A169" s="58" t="s">
        <v>149</v>
      </c>
      <c r="B169" s="58" t="s">
        <v>99</v>
      </c>
      <c r="C169" s="66" t="s">
        <v>370</v>
      </c>
      <c r="D169" s="66" t="s">
        <v>371</v>
      </c>
      <c r="E169" s="63" t="s">
        <v>398</v>
      </c>
      <c r="F169" s="62">
        <v>809725765</v>
      </c>
      <c r="G169" s="59" t="s">
        <v>569</v>
      </c>
      <c r="H169" s="59"/>
      <c r="I169" s="63" t="s">
        <v>65</v>
      </c>
      <c r="J169" s="63" t="s">
        <v>381</v>
      </c>
    </row>
    <row r="170" spans="1:10" x14ac:dyDescent="0.25">
      <c r="A170" s="58"/>
      <c r="B170" s="58"/>
      <c r="C170" s="66"/>
      <c r="D170" s="66"/>
      <c r="E170" s="63"/>
      <c r="F170" s="62"/>
      <c r="G170" s="83"/>
      <c r="H170" s="83"/>
      <c r="I170" s="64"/>
      <c r="J170" s="65"/>
    </row>
    <row r="171" spans="1:10" ht="173.25" customHeight="1" x14ac:dyDescent="0.25">
      <c r="A171" s="58" t="s">
        <v>150</v>
      </c>
      <c r="B171" s="58" t="s">
        <v>99</v>
      </c>
      <c r="C171" s="66" t="s">
        <v>372</v>
      </c>
      <c r="D171" s="66" t="s">
        <v>373</v>
      </c>
      <c r="E171" s="61" t="s">
        <v>399</v>
      </c>
      <c r="F171" s="62">
        <v>618219859</v>
      </c>
      <c r="G171" s="59" t="s">
        <v>569</v>
      </c>
      <c r="H171" s="59"/>
      <c r="I171" s="63" t="s">
        <v>65</v>
      </c>
      <c r="J171" s="63" t="s">
        <v>381</v>
      </c>
    </row>
    <row r="172" spans="1:10" x14ac:dyDescent="0.25">
      <c r="A172" s="58"/>
      <c r="B172" s="58"/>
      <c r="C172" s="66"/>
      <c r="D172" s="66"/>
      <c r="E172" s="61"/>
      <c r="F172" s="62"/>
      <c r="G172" s="83"/>
      <c r="H172" s="83"/>
      <c r="I172" s="64"/>
      <c r="J172" s="65"/>
    </row>
    <row r="173" spans="1:10" ht="174" customHeight="1" x14ac:dyDescent="0.25">
      <c r="A173" s="58" t="s">
        <v>151</v>
      </c>
      <c r="B173" s="58" t="s">
        <v>99</v>
      </c>
      <c r="C173" s="66" t="s">
        <v>374</v>
      </c>
      <c r="D173" s="66" t="s">
        <v>375</v>
      </c>
      <c r="E173" s="61" t="s">
        <v>400</v>
      </c>
      <c r="F173" s="62">
        <v>988568869</v>
      </c>
      <c r="G173" s="59" t="s">
        <v>569</v>
      </c>
      <c r="H173" s="59"/>
      <c r="I173" s="63" t="s">
        <v>65</v>
      </c>
      <c r="J173" s="63" t="s">
        <v>381</v>
      </c>
    </row>
    <row r="174" spans="1:10" x14ac:dyDescent="0.25">
      <c r="A174" s="58"/>
      <c r="B174" s="58"/>
      <c r="C174" s="66"/>
      <c r="D174" s="66"/>
      <c r="E174" s="63"/>
      <c r="F174" s="62"/>
      <c r="G174" s="83"/>
      <c r="H174" s="83"/>
      <c r="I174" s="64"/>
      <c r="J174" s="65"/>
    </row>
    <row r="175" spans="1:10" ht="170.25" customHeight="1" x14ac:dyDescent="0.25">
      <c r="A175" s="58" t="s">
        <v>152</v>
      </c>
      <c r="B175" s="58" t="s">
        <v>60</v>
      </c>
      <c r="C175" s="66" t="s">
        <v>376</v>
      </c>
      <c r="D175" s="66" t="s">
        <v>377</v>
      </c>
      <c r="E175" s="63" t="s">
        <v>401</v>
      </c>
      <c r="F175" s="62" t="s">
        <v>208</v>
      </c>
      <c r="G175" s="59" t="s">
        <v>569</v>
      </c>
      <c r="H175" s="59"/>
      <c r="I175" s="63" t="s">
        <v>65</v>
      </c>
      <c r="J175" s="63" t="s">
        <v>381</v>
      </c>
    </row>
    <row r="176" spans="1:10" x14ac:dyDescent="0.25">
      <c r="A176" s="58"/>
      <c r="B176" s="58"/>
      <c r="C176" s="66"/>
      <c r="D176" s="66"/>
      <c r="E176" s="63"/>
      <c r="F176" s="62"/>
      <c r="G176" s="83"/>
      <c r="H176" s="83"/>
      <c r="I176" s="64"/>
      <c r="J176" s="65"/>
    </row>
    <row r="177" spans="1:10" ht="171.75" customHeight="1" x14ac:dyDescent="0.25">
      <c r="A177" s="58" t="s">
        <v>153</v>
      </c>
      <c r="B177" s="58" t="s">
        <v>100</v>
      </c>
      <c r="C177" s="66" t="s">
        <v>378</v>
      </c>
      <c r="D177" s="66" t="s">
        <v>379</v>
      </c>
      <c r="E177" s="61" t="s">
        <v>209</v>
      </c>
      <c r="F177" s="62" t="s">
        <v>208</v>
      </c>
      <c r="G177" s="59" t="s">
        <v>569</v>
      </c>
      <c r="H177" s="59"/>
      <c r="I177" s="63" t="s">
        <v>65</v>
      </c>
      <c r="J177" s="63" t="s">
        <v>381</v>
      </c>
    </row>
    <row r="178" spans="1:10" x14ac:dyDescent="0.25">
      <c r="A178" s="58"/>
      <c r="B178" s="58"/>
      <c r="C178" s="66"/>
      <c r="D178" s="66"/>
      <c r="E178" s="63"/>
      <c r="F178" s="62"/>
      <c r="G178" s="83"/>
      <c r="H178" s="83"/>
      <c r="I178" s="64"/>
      <c r="J178" s="65"/>
    </row>
    <row r="179" spans="1:10" ht="165" customHeight="1" x14ac:dyDescent="0.25">
      <c r="A179" s="58" t="s">
        <v>154</v>
      </c>
      <c r="B179" s="58" t="s">
        <v>99</v>
      </c>
      <c r="C179" s="66" t="s">
        <v>374</v>
      </c>
      <c r="D179" s="66" t="s">
        <v>380</v>
      </c>
      <c r="E179" s="61" t="s">
        <v>209</v>
      </c>
      <c r="F179" s="62" t="s">
        <v>208</v>
      </c>
      <c r="G179" s="59" t="s">
        <v>569</v>
      </c>
      <c r="H179" s="59"/>
      <c r="I179" s="63" t="s">
        <v>65</v>
      </c>
      <c r="J179" s="63" t="s">
        <v>381</v>
      </c>
    </row>
    <row r="180" spans="1:10" x14ac:dyDescent="0.25">
      <c r="A180" s="58"/>
      <c r="B180" s="58"/>
      <c r="C180" s="66"/>
      <c r="D180" s="66"/>
      <c r="E180" s="63"/>
      <c r="F180" s="62"/>
      <c r="G180" s="83"/>
      <c r="H180" s="83"/>
      <c r="I180" s="64"/>
      <c r="J180" s="65"/>
    </row>
    <row r="181" spans="1:10" ht="167.25" customHeight="1" x14ac:dyDescent="0.25">
      <c r="A181" s="58" t="s">
        <v>155</v>
      </c>
      <c r="B181" s="58" t="s">
        <v>404</v>
      </c>
      <c r="C181" s="60" t="s">
        <v>402</v>
      </c>
      <c r="D181" s="60" t="s">
        <v>403</v>
      </c>
      <c r="E181" s="61" t="s">
        <v>209</v>
      </c>
      <c r="F181" s="62" t="s">
        <v>208</v>
      </c>
      <c r="G181" s="59" t="s">
        <v>569</v>
      </c>
      <c r="H181" s="59"/>
      <c r="I181" s="63" t="s">
        <v>65</v>
      </c>
      <c r="J181" s="63" t="s">
        <v>381</v>
      </c>
    </row>
    <row r="182" spans="1:10" x14ac:dyDescent="0.25">
      <c r="A182" s="58"/>
      <c r="B182" s="58"/>
      <c r="C182" s="66"/>
      <c r="D182" s="66"/>
      <c r="E182" s="63"/>
      <c r="F182" s="62"/>
      <c r="G182" s="83"/>
      <c r="H182" s="83"/>
      <c r="I182" s="64"/>
      <c r="J182" s="65"/>
    </row>
    <row r="183" spans="1:10" ht="176.25" customHeight="1" x14ac:dyDescent="0.25">
      <c r="A183" s="58" t="s">
        <v>156</v>
      </c>
      <c r="B183" s="58" t="s">
        <v>100</v>
      </c>
      <c r="C183" s="66" t="s">
        <v>217</v>
      </c>
      <c r="D183" s="66" t="s">
        <v>218</v>
      </c>
      <c r="E183" s="61" t="s">
        <v>209</v>
      </c>
      <c r="F183" s="62" t="s">
        <v>208</v>
      </c>
      <c r="G183" s="59" t="s">
        <v>569</v>
      </c>
      <c r="H183" s="59"/>
      <c r="I183" s="63" t="s">
        <v>65</v>
      </c>
      <c r="J183" s="63" t="s">
        <v>381</v>
      </c>
    </row>
    <row r="184" spans="1:10" x14ac:dyDescent="0.25">
      <c r="A184" s="58"/>
      <c r="B184" s="58"/>
      <c r="C184" s="66"/>
      <c r="D184" s="66"/>
      <c r="E184" s="63"/>
      <c r="F184" s="62"/>
      <c r="G184" s="83"/>
      <c r="H184" s="83"/>
      <c r="I184" s="64"/>
      <c r="J184" s="65"/>
    </row>
    <row r="185" spans="1:10" ht="168.75" customHeight="1" x14ac:dyDescent="0.25">
      <c r="A185" s="58" t="s">
        <v>157</v>
      </c>
      <c r="B185" s="58" t="s">
        <v>99</v>
      </c>
      <c r="C185" s="66" t="s">
        <v>215</v>
      </c>
      <c r="D185" s="66" t="s">
        <v>216</v>
      </c>
      <c r="E185" s="61" t="s">
        <v>209</v>
      </c>
      <c r="F185" s="62" t="s">
        <v>208</v>
      </c>
      <c r="G185" s="59" t="s">
        <v>569</v>
      </c>
      <c r="H185" s="59"/>
      <c r="I185" s="63" t="s">
        <v>65</v>
      </c>
      <c r="J185" s="63" t="s">
        <v>381</v>
      </c>
    </row>
    <row r="186" spans="1:10" x14ac:dyDescent="0.25">
      <c r="A186" s="58"/>
      <c r="B186" s="58"/>
      <c r="C186" s="66"/>
      <c r="D186" s="66"/>
      <c r="E186" s="63"/>
      <c r="F186" s="62"/>
      <c r="G186" s="83"/>
      <c r="H186" s="83"/>
      <c r="I186" s="64"/>
      <c r="J186" s="65"/>
    </row>
    <row r="187" spans="1:10" ht="123.75" customHeight="1" x14ac:dyDescent="0.25">
      <c r="A187" s="58" t="s">
        <v>158</v>
      </c>
      <c r="B187" s="58" t="s">
        <v>100</v>
      </c>
      <c r="C187" s="66" t="s">
        <v>405</v>
      </c>
      <c r="D187" s="66" t="s">
        <v>406</v>
      </c>
      <c r="E187" s="63" t="s">
        <v>407</v>
      </c>
      <c r="F187" s="62">
        <v>892212539</v>
      </c>
      <c r="G187" s="59" t="s">
        <v>569</v>
      </c>
      <c r="H187" s="59"/>
      <c r="I187" s="63" t="s">
        <v>65</v>
      </c>
      <c r="J187" s="63" t="s">
        <v>469</v>
      </c>
    </row>
    <row r="188" spans="1:10" x14ac:dyDescent="0.25">
      <c r="A188" s="58"/>
      <c r="B188" s="58"/>
      <c r="C188" s="66"/>
      <c r="D188" s="66"/>
      <c r="E188" s="63"/>
      <c r="F188" s="62"/>
      <c r="G188" s="83"/>
      <c r="H188" s="83"/>
      <c r="I188" s="64"/>
      <c r="J188" s="65"/>
    </row>
    <row r="189" spans="1:10" ht="124.5" customHeight="1" x14ac:dyDescent="0.25">
      <c r="A189" s="58" t="s">
        <v>159</v>
      </c>
      <c r="B189" s="58" t="s">
        <v>100</v>
      </c>
      <c r="C189" s="66" t="s">
        <v>408</v>
      </c>
      <c r="D189" s="66" t="s">
        <v>409</v>
      </c>
      <c r="E189" s="61" t="s">
        <v>410</v>
      </c>
      <c r="F189" s="62">
        <v>814264121</v>
      </c>
      <c r="G189" s="59" t="s">
        <v>569</v>
      </c>
      <c r="H189" s="59"/>
      <c r="I189" s="63" t="s">
        <v>65</v>
      </c>
      <c r="J189" s="63" t="s">
        <v>469</v>
      </c>
    </row>
    <row r="190" spans="1:10" x14ac:dyDescent="0.25">
      <c r="A190" s="58"/>
      <c r="B190" s="58"/>
      <c r="C190" s="66"/>
      <c r="D190" s="66"/>
      <c r="E190" s="63"/>
      <c r="F190" s="62"/>
      <c r="G190" s="83"/>
      <c r="H190" s="83"/>
      <c r="I190" s="64"/>
      <c r="J190" s="80"/>
    </row>
    <row r="191" spans="1:10" ht="98.4" x14ac:dyDescent="0.25">
      <c r="A191" s="58" t="s">
        <v>160</v>
      </c>
      <c r="B191" s="58" t="s">
        <v>100</v>
      </c>
      <c r="C191" s="66" t="s">
        <v>411</v>
      </c>
      <c r="D191" s="66" t="s">
        <v>412</v>
      </c>
      <c r="E191" s="61" t="s">
        <v>413</v>
      </c>
      <c r="F191" s="62">
        <v>653263993</v>
      </c>
      <c r="G191" s="59" t="s">
        <v>569</v>
      </c>
      <c r="H191" s="59"/>
      <c r="I191" s="63" t="s">
        <v>65</v>
      </c>
      <c r="J191" s="63" t="s">
        <v>469</v>
      </c>
    </row>
    <row r="192" spans="1:10" x14ac:dyDescent="0.25">
      <c r="A192" s="58"/>
      <c r="B192" s="58"/>
      <c r="C192" s="66"/>
      <c r="D192" s="66"/>
      <c r="E192" s="75"/>
      <c r="F192" s="62"/>
      <c r="G192" s="83"/>
      <c r="H192" s="83"/>
      <c r="I192" s="64"/>
      <c r="J192" s="80"/>
    </row>
    <row r="193" spans="1:10" ht="123.75" customHeight="1" x14ac:dyDescent="0.25">
      <c r="A193" s="58" t="s">
        <v>161</v>
      </c>
      <c r="B193" s="58" t="s">
        <v>100</v>
      </c>
      <c r="C193" s="66" t="s">
        <v>414</v>
      </c>
      <c r="D193" s="66" t="s">
        <v>210</v>
      </c>
      <c r="E193" s="61" t="s">
        <v>415</v>
      </c>
      <c r="F193" s="62">
        <v>971028883</v>
      </c>
      <c r="G193" s="59" t="s">
        <v>569</v>
      </c>
      <c r="H193" s="59"/>
      <c r="I193" s="63" t="s">
        <v>65</v>
      </c>
      <c r="J193" s="63" t="s">
        <v>469</v>
      </c>
    </row>
    <row r="194" spans="1:10" x14ac:dyDescent="0.25">
      <c r="A194" s="58"/>
      <c r="B194" s="58"/>
      <c r="C194" s="66"/>
      <c r="D194" s="66"/>
      <c r="E194" s="61"/>
      <c r="F194" s="62"/>
      <c r="G194" s="83"/>
      <c r="H194" s="83"/>
      <c r="I194" s="64"/>
      <c r="J194" s="80"/>
    </row>
    <row r="195" spans="1:10" ht="126.75" customHeight="1" x14ac:dyDescent="0.25">
      <c r="A195" s="58" t="s">
        <v>162</v>
      </c>
      <c r="B195" s="81" t="s">
        <v>100</v>
      </c>
      <c r="C195" s="66" t="s">
        <v>416</v>
      </c>
      <c r="D195" s="66" t="s">
        <v>417</v>
      </c>
      <c r="E195" s="78" t="s">
        <v>418</v>
      </c>
      <c r="F195" s="62">
        <v>889014561</v>
      </c>
      <c r="G195" s="59" t="s">
        <v>569</v>
      </c>
      <c r="H195" s="59"/>
      <c r="I195" s="63" t="s">
        <v>65</v>
      </c>
      <c r="J195" s="63" t="s">
        <v>469</v>
      </c>
    </row>
    <row r="196" spans="1:10" x14ac:dyDescent="0.25">
      <c r="A196" s="58"/>
      <c r="B196" s="81"/>
      <c r="C196" s="73"/>
      <c r="D196" s="66"/>
      <c r="E196" s="76"/>
      <c r="F196" s="62"/>
      <c r="G196" s="83"/>
      <c r="H196" s="83"/>
      <c r="I196" s="64"/>
      <c r="J196" s="65"/>
    </row>
    <row r="197" spans="1:10" ht="123.75" customHeight="1" x14ac:dyDescent="0.25">
      <c r="A197" s="58" t="s">
        <v>163</v>
      </c>
      <c r="B197" s="81" t="s">
        <v>100</v>
      </c>
      <c r="C197" s="66" t="s">
        <v>224</v>
      </c>
      <c r="D197" s="66" t="s">
        <v>419</v>
      </c>
      <c r="E197" s="61" t="s">
        <v>418</v>
      </c>
      <c r="F197" s="62">
        <v>879255045</v>
      </c>
      <c r="G197" s="59" t="s">
        <v>569</v>
      </c>
      <c r="H197" s="59"/>
      <c r="I197" s="63" t="s">
        <v>65</v>
      </c>
      <c r="J197" s="63" t="s">
        <v>469</v>
      </c>
    </row>
    <row r="198" spans="1:10" x14ac:dyDescent="0.25">
      <c r="A198" s="58"/>
      <c r="B198" s="81"/>
      <c r="C198" s="66"/>
      <c r="D198" s="66"/>
      <c r="E198" s="63"/>
      <c r="F198" s="62"/>
      <c r="G198" s="83"/>
      <c r="H198" s="83"/>
      <c r="I198" s="64"/>
      <c r="J198" s="65"/>
    </row>
    <row r="199" spans="1:10" ht="126.75" customHeight="1" x14ac:dyDescent="0.25">
      <c r="A199" s="58" t="s">
        <v>164</v>
      </c>
      <c r="B199" s="81" t="s">
        <v>100</v>
      </c>
      <c r="C199" s="66" t="s">
        <v>420</v>
      </c>
      <c r="D199" s="66" t="s">
        <v>421</v>
      </c>
      <c r="E199" s="61" t="s">
        <v>422</v>
      </c>
      <c r="F199" s="62">
        <v>611624650</v>
      </c>
      <c r="G199" s="59" t="s">
        <v>569</v>
      </c>
      <c r="H199" s="59"/>
      <c r="I199" s="63" t="s">
        <v>65</v>
      </c>
      <c r="J199" s="63" t="s">
        <v>469</v>
      </c>
    </row>
    <row r="200" spans="1:10" x14ac:dyDescent="0.25">
      <c r="A200" s="58"/>
      <c r="B200" s="81"/>
      <c r="C200" s="66"/>
      <c r="D200" s="66"/>
      <c r="E200" s="63"/>
      <c r="F200" s="62"/>
      <c r="G200" s="83"/>
      <c r="H200" s="83"/>
      <c r="I200" s="64"/>
      <c r="J200" s="65"/>
    </row>
    <row r="201" spans="1:10" ht="98.4" x14ac:dyDescent="0.25">
      <c r="A201" s="58" t="s">
        <v>165</v>
      </c>
      <c r="B201" s="81" t="s">
        <v>100</v>
      </c>
      <c r="C201" s="66" t="s">
        <v>423</v>
      </c>
      <c r="D201" s="66" t="s">
        <v>424</v>
      </c>
      <c r="E201" s="61" t="s">
        <v>425</v>
      </c>
      <c r="F201" s="62">
        <v>878269198</v>
      </c>
      <c r="G201" s="59" t="s">
        <v>569</v>
      </c>
      <c r="H201" s="59"/>
      <c r="I201" s="63" t="s">
        <v>65</v>
      </c>
      <c r="J201" s="63" t="s">
        <v>469</v>
      </c>
    </row>
    <row r="202" spans="1:10" x14ac:dyDescent="0.25">
      <c r="A202" s="58"/>
      <c r="B202" s="81"/>
      <c r="C202" s="66"/>
      <c r="D202" s="66"/>
      <c r="E202" s="63"/>
      <c r="F202" s="62"/>
      <c r="G202" s="83"/>
      <c r="H202" s="83"/>
      <c r="I202" s="64"/>
      <c r="J202" s="65"/>
    </row>
    <row r="203" spans="1:10" ht="98.4" x14ac:dyDescent="0.25">
      <c r="A203" s="58" t="s">
        <v>166</v>
      </c>
      <c r="B203" s="81" t="s">
        <v>100</v>
      </c>
      <c r="C203" s="66" t="s">
        <v>426</v>
      </c>
      <c r="D203" s="66" t="s">
        <v>427</v>
      </c>
      <c r="E203" s="61" t="s">
        <v>428</v>
      </c>
      <c r="F203" s="62">
        <v>864236297</v>
      </c>
      <c r="G203" s="59" t="s">
        <v>569</v>
      </c>
      <c r="H203" s="59"/>
      <c r="I203" s="63" t="s">
        <v>65</v>
      </c>
      <c r="J203" s="63" t="s">
        <v>469</v>
      </c>
    </row>
    <row r="204" spans="1:10" x14ac:dyDescent="0.25">
      <c r="A204" s="58"/>
      <c r="B204" s="81"/>
      <c r="C204" s="66"/>
      <c r="D204" s="66"/>
      <c r="E204" s="61"/>
      <c r="F204" s="62"/>
      <c r="G204" s="83"/>
      <c r="H204" s="83"/>
      <c r="I204" s="64"/>
      <c r="J204" s="65"/>
    </row>
    <row r="205" spans="1:10" ht="98.4" x14ac:dyDescent="0.25">
      <c r="A205" s="58" t="s">
        <v>167</v>
      </c>
      <c r="B205" s="81" t="s">
        <v>99</v>
      </c>
      <c r="C205" s="66" t="s">
        <v>429</v>
      </c>
      <c r="D205" s="66" t="s">
        <v>430</v>
      </c>
      <c r="E205" s="61" t="s">
        <v>418</v>
      </c>
      <c r="F205" s="62">
        <v>860969953</v>
      </c>
      <c r="G205" s="59" t="s">
        <v>569</v>
      </c>
      <c r="H205" s="59"/>
      <c r="I205" s="63" t="s">
        <v>65</v>
      </c>
      <c r="J205" s="63" t="s">
        <v>469</v>
      </c>
    </row>
    <row r="206" spans="1:10" x14ac:dyDescent="0.25">
      <c r="A206" s="58"/>
      <c r="B206" s="81"/>
      <c r="C206" s="66"/>
      <c r="D206" s="66"/>
      <c r="E206" s="63"/>
      <c r="F206" s="62"/>
      <c r="G206" s="83"/>
      <c r="H206" s="83"/>
      <c r="I206" s="64"/>
      <c r="J206" s="65"/>
    </row>
    <row r="207" spans="1:10" ht="98.4" x14ac:dyDescent="0.25">
      <c r="A207" s="58" t="s">
        <v>168</v>
      </c>
      <c r="B207" s="81" t="s">
        <v>100</v>
      </c>
      <c r="C207" s="66" t="s">
        <v>228</v>
      </c>
      <c r="D207" s="66" t="s">
        <v>431</v>
      </c>
      <c r="E207" s="61" t="s">
        <v>418</v>
      </c>
      <c r="F207" s="62">
        <v>804919397</v>
      </c>
      <c r="G207" s="59" t="s">
        <v>569</v>
      </c>
      <c r="H207" s="59"/>
      <c r="I207" s="63" t="s">
        <v>65</v>
      </c>
      <c r="J207" s="63" t="s">
        <v>469</v>
      </c>
    </row>
    <row r="208" spans="1:10" x14ac:dyDescent="0.25">
      <c r="A208" s="58"/>
      <c r="B208" s="81"/>
      <c r="C208" s="66"/>
      <c r="D208" s="66"/>
      <c r="E208" s="63"/>
      <c r="F208" s="62"/>
      <c r="G208" s="83"/>
      <c r="H208" s="83"/>
      <c r="I208" s="64"/>
      <c r="J208" s="65"/>
    </row>
    <row r="209" spans="1:10" ht="98.4" x14ac:dyDescent="0.25">
      <c r="A209" s="58" t="s">
        <v>169</v>
      </c>
      <c r="B209" s="81" t="s">
        <v>100</v>
      </c>
      <c r="C209" s="66" t="s">
        <v>432</v>
      </c>
      <c r="D209" s="66" t="s">
        <v>433</v>
      </c>
      <c r="E209" s="61" t="s">
        <v>418</v>
      </c>
      <c r="F209" s="62">
        <v>892543069</v>
      </c>
      <c r="G209" s="59" t="s">
        <v>569</v>
      </c>
      <c r="H209" s="59"/>
      <c r="I209" s="63" t="s">
        <v>65</v>
      </c>
      <c r="J209" s="63" t="s">
        <v>469</v>
      </c>
    </row>
    <row r="210" spans="1:10" x14ac:dyDescent="0.25">
      <c r="A210" s="58"/>
      <c r="B210" s="81"/>
      <c r="C210" s="66"/>
      <c r="D210" s="66"/>
      <c r="E210" s="63"/>
      <c r="F210" s="62"/>
      <c r="G210" s="83"/>
      <c r="H210" s="83"/>
      <c r="I210" s="64"/>
      <c r="J210" s="65"/>
    </row>
    <row r="211" spans="1:10" ht="98.4" x14ac:dyDescent="0.25">
      <c r="A211" s="58" t="s">
        <v>170</v>
      </c>
      <c r="B211" s="81" t="s">
        <v>100</v>
      </c>
      <c r="C211" s="66" t="s">
        <v>434</v>
      </c>
      <c r="D211" s="66" t="s">
        <v>435</v>
      </c>
      <c r="E211" s="61" t="s">
        <v>436</v>
      </c>
      <c r="F211" s="62">
        <v>852384989</v>
      </c>
      <c r="G211" s="59" t="s">
        <v>569</v>
      </c>
      <c r="H211" s="59"/>
      <c r="I211" s="63" t="s">
        <v>65</v>
      </c>
      <c r="J211" s="63" t="s">
        <v>469</v>
      </c>
    </row>
    <row r="212" spans="1:10" x14ac:dyDescent="0.25">
      <c r="A212" s="58"/>
      <c r="B212" s="81"/>
      <c r="C212" s="66"/>
      <c r="D212" s="66"/>
      <c r="E212" s="63"/>
      <c r="F212" s="62"/>
      <c r="G212" s="83"/>
      <c r="H212" s="83"/>
      <c r="I212" s="64"/>
      <c r="J212" s="65"/>
    </row>
    <row r="213" spans="1:10" ht="98.4" x14ac:dyDescent="0.25">
      <c r="A213" s="58" t="s">
        <v>171</v>
      </c>
      <c r="B213" s="81" t="s">
        <v>100</v>
      </c>
      <c r="C213" s="66" t="s">
        <v>437</v>
      </c>
      <c r="D213" s="66" t="s">
        <v>438</v>
      </c>
      <c r="E213" s="61" t="s">
        <v>439</v>
      </c>
      <c r="F213" s="62">
        <v>847010012</v>
      </c>
      <c r="G213" s="59" t="s">
        <v>569</v>
      </c>
      <c r="H213" s="59"/>
      <c r="I213" s="63" t="s">
        <v>65</v>
      </c>
      <c r="J213" s="63" t="s">
        <v>469</v>
      </c>
    </row>
    <row r="214" spans="1:10" x14ac:dyDescent="0.25">
      <c r="A214" s="58"/>
      <c r="B214" s="66"/>
      <c r="C214" s="66"/>
      <c r="D214" s="66"/>
      <c r="E214" s="63"/>
      <c r="F214" s="62"/>
      <c r="G214" s="83"/>
      <c r="H214" s="83"/>
      <c r="I214" s="64"/>
      <c r="J214" s="65"/>
    </row>
    <row r="215" spans="1:10" ht="98.4" x14ac:dyDescent="0.25">
      <c r="A215" s="58" t="s">
        <v>172</v>
      </c>
      <c r="B215" s="58" t="s">
        <v>100</v>
      </c>
      <c r="C215" s="66" t="s">
        <v>440</v>
      </c>
      <c r="D215" s="66" t="s">
        <v>441</v>
      </c>
      <c r="E215" s="61" t="s">
        <v>442</v>
      </c>
      <c r="F215" s="62">
        <v>998026245</v>
      </c>
      <c r="G215" s="59" t="s">
        <v>569</v>
      </c>
      <c r="H215" s="59"/>
      <c r="I215" s="63" t="s">
        <v>65</v>
      </c>
      <c r="J215" s="63" t="s">
        <v>469</v>
      </c>
    </row>
    <row r="216" spans="1:10" x14ac:dyDescent="0.25">
      <c r="A216" s="58"/>
      <c r="B216" s="58"/>
      <c r="C216" s="66"/>
      <c r="D216" s="66"/>
      <c r="E216" s="63"/>
      <c r="F216" s="62"/>
      <c r="G216" s="83"/>
      <c r="H216" s="83"/>
      <c r="I216" s="64"/>
      <c r="J216" s="65"/>
    </row>
    <row r="217" spans="1:10" ht="98.4" x14ac:dyDescent="0.25">
      <c r="A217" s="58" t="s">
        <v>173</v>
      </c>
      <c r="B217" s="58" t="s">
        <v>100</v>
      </c>
      <c r="C217" s="66" t="s">
        <v>443</v>
      </c>
      <c r="D217" s="66" t="s">
        <v>444</v>
      </c>
      <c r="E217" s="61" t="s">
        <v>418</v>
      </c>
      <c r="F217" s="62">
        <v>922732729</v>
      </c>
      <c r="G217" s="59" t="s">
        <v>569</v>
      </c>
      <c r="H217" s="59"/>
      <c r="I217" s="63" t="s">
        <v>65</v>
      </c>
      <c r="J217" s="63" t="s">
        <v>469</v>
      </c>
    </row>
    <row r="218" spans="1:10" x14ac:dyDescent="0.25">
      <c r="A218" s="58"/>
      <c r="B218" s="58"/>
      <c r="C218" s="66"/>
      <c r="D218" s="66"/>
      <c r="E218" s="63"/>
      <c r="F218" s="62"/>
      <c r="G218" s="83"/>
      <c r="H218" s="83"/>
      <c r="I218" s="64"/>
      <c r="J218" s="65"/>
    </row>
    <row r="219" spans="1:10" ht="98.4" x14ac:dyDescent="0.25">
      <c r="A219" s="58" t="s">
        <v>174</v>
      </c>
      <c r="B219" s="58" t="s">
        <v>100</v>
      </c>
      <c r="C219" s="66" t="s">
        <v>445</v>
      </c>
      <c r="D219" s="66" t="s">
        <v>446</v>
      </c>
      <c r="E219" s="61" t="s">
        <v>418</v>
      </c>
      <c r="F219" s="62">
        <v>992253628</v>
      </c>
      <c r="G219" s="59" t="s">
        <v>569</v>
      </c>
      <c r="H219" s="59"/>
      <c r="I219" s="63" t="s">
        <v>65</v>
      </c>
      <c r="J219" s="63" t="s">
        <v>469</v>
      </c>
    </row>
    <row r="220" spans="1:10" x14ac:dyDescent="0.25">
      <c r="A220" s="58"/>
      <c r="B220" s="58"/>
      <c r="C220" s="66"/>
      <c r="D220" s="66"/>
      <c r="E220" s="61"/>
      <c r="F220" s="62"/>
      <c r="G220" s="83"/>
      <c r="H220" s="83"/>
      <c r="I220" s="64"/>
      <c r="J220" s="65"/>
    </row>
    <row r="221" spans="1:10" ht="98.4" x14ac:dyDescent="0.25">
      <c r="A221" s="58" t="s">
        <v>175</v>
      </c>
      <c r="B221" s="58" t="s">
        <v>99</v>
      </c>
      <c r="C221" s="66" t="s">
        <v>226</v>
      </c>
      <c r="D221" s="66" t="s">
        <v>227</v>
      </c>
      <c r="E221" s="61" t="s">
        <v>418</v>
      </c>
      <c r="F221" s="62">
        <v>846599426</v>
      </c>
      <c r="G221" s="59" t="s">
        <v>569</v>
      </c>
      <c r="H221" s="59"/>
      <c r="I221" s="63" t="s">
        <v>65</v>
      </c>
      <c r="J221" s="63" t="s">
        <v>469</v>
      </c>
    </row>
    <row r="222" spans="1:10" x14ac:dyDescent="0.25">
      <c r="A222" s="58"/>
      <c r="B222" s="58"/>
      <c r="C222" s="66"/>
      <c r="D222" s="66"/>
      <c r="E222" s="63"/>
      <c r="F222" s="62"/>
      <c r="G222" s="83"/>
      <c r="H222" s="83"/>
      <c r="I222" s="64"/>
      <c r="J222" s="65"/>
    </row>
    <row r="223" spans="1:10" ht="98.4" x14ac:dyDescent="0.25">
      <c r="A223" s="58" t="s">
        <v>176</v>
      </c>
      <c r="B223" s="58" t="s">
        <v>60</v>
      </c>
      <c r="C223" s="66" t="s">
        <v>447</v>
      </c>
      <c r="D223" s="66" t="s">
        <v>448</v>
      </c>
      <c r="E223" s="61" t="s">
        <v>418</v>
      </c>
      <c r="F223" s="62">
        <v>941030039</v>
      </c>
      <c r="G223" s="59" t="s">
        <v>569</v>
      </c>
      <c r="H223" s="59"/>
      <c r="I223" s="63" t="s">
        <v>65</v>
      </c>
      <c r="J223" s="63" t="s">
        <v>469</v>
      </c>
    </row>
    <row r="224" spans="1:10" x14ac:dyDescent="0.25">
      <c r="A224" s="58"/>
      <c r="B224" s="58"/>
      <c r="C224" s="66"/>
      <c r="D224" s="66"/>
      <c r="E224" s="63"/>
      <c r="F224" s="62"/>
      <c r="G224" s="83"/>
      <c r="H224" s="83"/>
      <c r="I224" s="64"/>
      <c r="J224" s="65"/>
    </row>
    <row r="225" spans="1:10" ht="98.4" x14ac:dyDescent="0.25">
      <c r="A225" s="58" t="s">
        <v>177</v>
      </c>
      <c r="B225" s="58" t="s">
        <v>100</v>
      </c>
      <c r="C225" s="66" t="s">
        <v>449</v>
      </c>
      <c r="D225" s="66" t="s">
        <v>450</v>
      </c>
      <c r="E225" s="61" t="s">
        <v>451</v>
      </c>
      <c r="F225" s="62">
        <v>619942722</v>
      </c>
      <c r="G225" s="59" t="s">
        <v>569</v>
      </c>
      <c r="H225" s="59"/>
      <c r="I225" s="63" t="s">
        <v>65</v>
      </c>
      <c r="J225" s="63" t="s">
        <v>469</v>
      </c>
    </row>
    <row r="226" spans="1:10" x14ac:dyDescent="0.25">
      <c r="A226" s="58"/>
      <c r="B226" s="58"/>
      <c r="C226" s="66"/>
      <c r="D226" s="66"/>
      <c r="E226" s="63"/>
      <c r="F226" s="62"/>
      <c r="G226" s="83"/>
      <c r="H226" s="83"/>
      <c r="I226" s="64"/>
      <c r="J226" s="65"/>
    </row>
    <row r="227" spans="1:10" ht="98.4" x14ac:dyDescent="0.25">
      <c r="A227" s="58" t="s">
        <v>178</v>
      </c>
      <c r="B227" s="58" t="s">
        <v>100</v>
      </c>
      <c r="C227" s="66" t="s">
        <v>452</v>
      </c>
      <c r="D227" s="66" t="s">
        <v>453</v>
      </c>
      <c r="E227" s="61" t="s">
        <v>418</v>
      </c>
      <c r="F227" s="62" t="s">
        <v>208</v>
      </c>
      <c r="G227" s="59" t="s">
        <v>569</v>
      </c>
      <c r="H227" s="59"/>
      <c r="I227" s="63" t="s">
        <v>65</v>
      </c>
      <c r="J227" s="63" t="s">
        <v>469</v>
      </c>
    </row>
    <row r="228" spans="1:10" x14ac:dyDescent="0.25">
      <c r="A228" s="58"/>
      <c r="B228" s="58"/>
      <c r="C228" s="66"/>
      <c r="D228" s="66"/>
      <c r="E228" s="63"/>
      <c r="F228" s="62"/>
      <c r="G228" s="83"/>
      <c r="H228" s="83"/>
      <c r="I228" s="64"/>
      <c r="J228" s="65"/>
    </row>
    <row r="229" spans="1:10" ht="98.4" x14ac:dyDescent="0.25">
      <c r="A229" s="58" t="s">
        <v>179</v>
      </c>
      <c r="B229" s="58" t="s">
        <v>99</v>
      </c>
      <c r="C229" s="66" t="s">
        <v>454</v>
      </c>
      <c r="D229" s="66" t="s">
        <v>455</v>
      </c>
      <c r="E229" s="61" t="s">
        <v>418</v>
      </c>
      <c r="F229" s="62" t="s">
        <v>208</v>
      </c>
      <c r="G229" s="59" t="s">
        <v>569</v>
      </c>
      <c r="H229" s="59"/>
      <c r="I229" s="63" t="s">
        <v>65</v>
      </c>
      <c r="J229" s="63" t="s">
        <v>469</v>
      </c>
    </row>
    <row r="230" spans="1:10" x14ac:dyDescent="0.25">
      <c r="A230" s="58"/>
      <c r="B230" s="58"/>
      <c r="C230" s="66"/>
      <c r="D230" s="66"/>
      <c r="E230" s="63"/>
      <c r="F230" s="62"/>
      <c r="G230" s="83"/>
      <c r="H230" s="83"/>
      <c r="I230" s="64"/>
      <c r="J230" s="65"/>
    </row>
    <row r="231" spans="1:10" ht="98.4" x14ac:dyDescent="0.25">
      <c r="A231" s="58" t="s">
        <v>180</v>
      </c>
      <c r="B231" s="58" t="s">
        <v>99</v>
      </c>
      <c r="C231" s="66" t="s">
        <v>456</v>
      </c>
      <c r="D231" s="66" t="s">
        <v>457</v>
      </c>
      <c r="E231" s="61" t="s">
        <v>418</v>
      </c>
      <c r="F231" s="62" t="s">
        <v>208</v>
      </c>
      <c r="G231" s="59" t="s">
        <v>569</v>
      </c>
      <c r="H231" s="59"/>
      <c r="I231" s="63" t="s">
        <v>65</v>
      </c>
      <c r="J231" s="63" t="s">
        <v>469</v>
      </c>
    </row>
    <row r="232" spans="1:10" x14ac:dyDescent="0.25">
      <c r="A232" s="58"/>
      <c r="B232" s="58"/>
      <c r="C232" s="73"/>
      <c r="D232" s="66"/>
      <c r="E232" s="63"/>
      <c r="F232" s="62"/>
      <c r="G232" s="83"/>
      <c r="H232" s="83"/>
      <c r="I232" s="64"/>
      <c r="J232" s="65"/>
    </row>
    <row r="233" spans="1:10" ht="98.4" x14ac:dyDescent="0.25">
      <c r="A233" s="58" t="s">
        <v>181</v>
      </c>
      <c r="B233" s="58" t="s">
        <v>60</v>
      </c>
      <c r="C233" s="66" t="s">
        <v>458</v>
      </c>
      <c r="D233" s="66" t="s">
        <v>459</v>
      </c>
      <c r="E233" s="66" t="s">
        <v>418</v>
      </c>
      <c r="F233" s="62" t="s">
        <v>208</v>
      </c>
      <c r="G233" s="59" t="s">
        <v>569</v>
      </c>
      <c r="H233" s="83"/>
      <c r="I233" s="61" t="s">
        <v>65</v>
      </c>
      <c r="J233" s="63" t="s">
        <v>469</v>
      </c>
    </row>
    <row r="234" spans="1:10" x14ac:dyDescent="0.25">
      <c r="A234" s="58"/>
      <c r="B234" s="58"/>
      <c r="C234" s="66"/>
      <c r="D234" s="66"/>
      <c r="E234" s="75"/>
      <c r="F234" s="62"/>
      <c r="G234" s="83"/>
      <c r="H234" s="83"/>
      <c r="I234" s="64"/>
      <c r="J234" s="64"/>
    </row>
    <row r="235" spans="1:10" ht="98.4" x14ac:dyDescent="0.25">
      <c r="A235" s="58" t="s">
        <v>182</v>
      </c>
      <c r="B235" s="58" t="s">
        <v>60</v>
      </c>
      <c r="C235" s="66" t="s">
        <v>460</v>
      </c>
      <c r="D235" s="66" t="s">
        <v>461</v>
      </c>
      <c r="E235" s="66" t="s">
        <v>418</v>
      </c>
      <c r="F235" s="62" t="s">
        <v>208</v>
      </c>
      <c r="G235" s="59" t="s">
        <v>569</v>
      </c>
      <c r="H235" s="83"/>
      <c r="I235" s="63" t="s">
        <v>65</v>
      </c>
      <c r="J235" s="63" t="s">
        <v>469</v>
      </c>
    </row>
    <row r="236" spans="1:10" x14ac:dyDescent="0.25">
      <c r="A236" s="58"/>
      <c r="B236" s="58"/>
      <c r="C236" s="66"/>
      <c r="D236" s="66"/>
      <c r="E236" s="61"/>
      <c r="F236" s="62"/>
      <c r="G236" s="83"/>
      <c r="H236" s="83"/>
      <c r="I236" s="64"/>
      <c r="J236" s="64"/>
    </row>
    <row r="237" spans="1:10" ht="98.4" x14ac:dyDescent="0.25">
      <c r="A237" s="58" t="s">
        <v>183</v>
      </c>
      <c r="B237" s="58" t="s">
        <v>99</v>
      </c>
      <c r="C237" s="66" t="s">
        <v>223</v>
      </c>
      <c r="D237" s="66" t="s">
        <v>462</v>
      </c>
      <c r="E237" s="66" t="s">
        <v>418</v>
      </c>
      <c r="F237" s="62" t="s">
        <v>208</v>
      </c>
      <c r="G237" s="59" t="s">
        <v>569</v>
      </c>
      <c r="H237" s="83"/>
      <c r="I237" s="63" t="s">
        <v>65</v>
      </c>
      <c r="J237" s="63" t="s">
        <v>469</v>
      </c>
    </row>
    <row r="238" spans="1:10" x14ac:dyDescent="0.25">
      <c r="A238" s="58"/>
      <c r="B238" s="58"/>
      <c r="C238" s="73"/>
      <c r="D238" s="66"/>
      <c r="E238" s="63"/>
      <c r="F238" s="62"/>
      <c r="G238" s="83"/>
      <c r="H238" s="83"/>
      <c r="I238" s="64"/>
      <c r="J238" s="64"/>
    </row>
    <row r="239" spans="1:10" ht="98.4" x14ac:dyDescent="0.25">
      <c r="A239" s="58" t="s">
        <v>184</v>
      </c>
      <c r="B239" s="58" t="s">
        <v>99</v>
      </c>
      <c r="C239" s="66" t="s">
        <v>219</v>
      </c>
      <c r="D239" s="66" t="s">
        <v>463</v>
      </c>
      <c r="E239" s="66" t="s">
        <v>418</v>
      </c>
      <c r="F239" s="62" t="s">
        <v>208</v>
      </c>
      <c r="G239" s="59" t="s">
        <v>569</v>
      </c>
      <c r="H239" s="83"/>
      <c r="I239" s="63" t="s">
        <v>65</v>
      </c>
      <c r="J239" s="63" t="s">
        <v>469</v>
      </c>
    </row>
    <row r="240" spans="1:10" x14ac:dyDescent="0.25">
      <c r="A240" s="58"/>
      <c r="B240" s="58"/>
      <c r="C240" s="66"/>
      <c r="D240" s="66"/>
      <c r="E240" s="63"/>
      <c r="F240" s="62"/>
      <c r="G240" s="83"/>
      <c r="H240" s="83"/>
      <c r="I240" s="64"/>
      <c r="J240" s="64"/>
    </row>
    <row r="241" spans="1:10" ht="98.4" x14ac:dyDescent="0.25">
      <c r="A241" s="58" t="s">
        <v>185</v>
      </c>
      <c r="B241" s="58" t="s">
        <v>99</v>
      </c>
      <c r="C241" s="66" t="s">
        <v>464</v>
      </c>
      <c r="D241" s="66" t="s">
        <v>465</v>
      </c>
      <c r="E241" s="66" t="s">
        <v>418</v>
      </c>
      <c r="F241" s="62" t="s">
        <v>208</v>
      </c>
      <c r="G241" s="59" t="s">
        <v>569</v>
      </c>
      <c r="H241" s="83"/>
      <c r="I241" s="61" t="s">
        <v>65</v>
      </c>
      <c r="J241" s="63" t="s">
        <v>469</v>
      </c>
    </row>
    <row r="242" spans="1:10" x14ac:dyDescent="0.25">
      <c r="A242" s="58"/>
      <c r="B242" s="58"/>
      <c r="C242" s="66"/>
      <c r="D242" s="66"/>
      <c r="E242" s="63"/>
      <c r="F242" s="62"/>
      <c r="G242" s="83"/>
      <c r="H242" s="83"/>
      <c r="I242" s="65"/>
      <c r="J242" s="64"/>
    </row>
    <row r="243" spans="1:10" ht="98.4" x14ac:dyDescent="0.25">
      <c r="A243" s="58" t="s">
        <v>186</v>
      </c>
      <c r="B243" s="58" t="s">
        <v>60</v>
      </c>
      <c r="C243" s="66" t="s">
        <v>466</v>
      </c>
      <c r="D243" s="66" t="s">
        <v>467</v>
      </c>
      <c r="E243" s="66" t="s">
        <v>418</v>
      </c>
      <c r="F243" s="62" t="s">
        <v>208</v>
      </c>
      <c r="G243" s="59" t="s">
        <v>569</v>
      </c>
      <c r="H243" s="83"/>
      <c r="I243" s="63" t="s">
        <v>65</v>
      </c>
      <c r="J243" s="63" t="s">
        <v>469</v>
      </c>
    </row>
    <row r="244" spans="1:10" x14ac:dyDescent="0.25">
      <c r="A244" s="58"/>
      <c r="B244" s="58"/>
      <c r="C244" s="66"/>
      <c r="D244" s="66"/>
      <c r="E244" s="61"/>
      <c r="F244" s="62"/>
      <c r="G244" s="83"/>
      <c r="H244" s="83"/>
      <c r="I244" s="64"/>
      <c r="J244" s="64"/>
    </row>
    <row r="245" spans="1:10" ht="98.4" x14ac:dyDescent="0.25">
      <c r="A245" s="58" t="s">
        <v>187</v>
      </c>
      <c r="B245" s="58" t="s">
        <v>60</v>
      </c>
      <c r="C245" s="66" t="s">
        <v>230</v>
      </c>
      <c r="D245" s="66" t="s">
        <v>468</v>
      </c>
      <c r="E245" s="66" t="s">
        <v>214</v>
      </c>
      <c r="F245" s="62">
        <v>996595464</v>
      </c>
      <c r="G245" s="59" t="s">
        <v>569</v>
      </c>
      <c r="H245" s="83"/>
      <c r="I245" s="63" t="s">
        <v>65</v>
      </c>
      <c r="J245" s="63" t="s">
        <v>469</v>
      </c>
    </row>
    <row r="246" spans="1:10" x14ac:dyDescent="0.25">
      <c r="A246" s="58"/>
      <c r="B246" s="58"/>
      <c r="C246" s="73"/>
      <c r="D246" s="66"/>
      <c r="E246" s="63"/>
      <c r="F246" s="62"/>
      <c r="G246" s="83"/>
      <c r="H246" s="83"/>
      <c r="I246" s="64"/>
      <c r="J246" s="64"/>
    </row>
    <row r="247" spans="1:10" ht="98.4" x14ac:dyDescent="0.25">
      <c r="A247" s="58" t="s">
        <v>188</v>
      </c>
      <c r="B247" s="58" t="s">
        <v>99</v>
      </c>
      <c r="C247" s="66" t="s">
        <v>303</v>
      </c>
      <c r="D247" s="66" t="s">
        <v>304</v>
      </c>
      <c r="E247" s="55" t="s">
        <v>471</v>
      </c>
      <c r="F247" s="62" t="s">
        <v>208</v>
      </c>
      <c r="G247" s="59" t="s">
        <v>569</v>
      </c>
      <c r="H247" s="83"/>
      <c r="I247" s="61" t="s">
        <v>65</v>
      </c>
      <c r="J247" s="66" t="s">
        <v>568</v>
      </c>
    </row>
    <row r="248" spans="1:10" x14ac:dyDescent="0.25">
      <c r="A248" s="58"/>
      <c r="B248" s="58"/>
      <c r="C248" s="66"/>
      <c r="D248" s="66"/>
      <c r="E248" s="61"/>
      <c r="F248" s="62"/>
      <c r="G248" s="83"/>
      <c r="H248" s="83"/>
      <c r="I248" s="64"/>
      <c r="J248" s="64"/>
    </row>
    <row r="249" spans="1:10" ht="105.75" customHeight="1" x14ac:dyDescent="0.25">
      <c r="A249" s="58" t="s">
        <v>189</v>
      </c>
      <c r="B249" s="58" t="s">
        <v>60</v>
      </c>
      <c r="C249" s="66" t="s">
        <v>482</v>
      </c>
      <c r="D249" s="66" t="s">
        <v>483</v>
      </c>
      <c r="E249" s="55" t="s">
        <v>472</v>
      </c>
      <c r="F249" s="62" t="s">
        <v>208</v>
      </c>
      <c r="G249" s="59" t="s">
        <v>569</v>
      </c>
      <c r="H249" s="83"/>
      <c r="I249" s="63" t="s">
        <v>65</v>
      </c>
      <c r="J249" s="66" t="s">
        <v>470</v>
      </c>
    </row>
    <row r="250" spans="1:10" x14ac:dyDescent="0.25">
      <c r="A250" s="58"/>
      <c r="B250" s="58"/>
      <c r="C250" s="66"/>
      <c r="D250" s="66"/>
      <c r="E250" s="61"/>
      <c r="F250" s="62"/>
      <c r="G250" s="83"/>
      <c r="H250" s="83"/>
      <c r="I250" s="64"/>
      <c r="J250" s="64"/>
    </row>
    <row r="251" spans="1:10" ht="106.5" customHeight="1" x14ac:dyDescent="0.25">
      <c r="A251" s="58" t="s">
        <v>190</v>
      </c>
      <c r="B251" s="58" t="s">
        <v>100</v>
      </c>
      <c r="C251" s="66" t="s">
        <v>213</v>
      </c>
      <c r="D251" s="66" t="s">
        <v>484</v>
      </c>
      <c r="E251" s="55" t="s">
        <v>473</v>
      </c>
      <c r="F251" s="62">
        <v>629936449</v>
      </c>
      <c r="G251" s="59" t="s">
        <v>569</v>
      </c>
      <c r="H251" s="83"/>
      <c r="I251" s="63" t="s">
        <v>65</v>
      </c>
      <c r="J251" s="66" t="s">
        <v>470</v>
      </c>
    </row>
    <row r="252" spans="1:10" x14ac:dyDescent="0.25">
      <c r="A252" s="58"/>
      <c r="B252" s="58"/>
      <c r="C252" s="66"/>
      <c r="D252" s="66"/>
      <c r="E252" s="61"/>
      <c r="F252" s="62"/>
      <c r="G252" s="83"/>
      <c r="H252" s="83"/>
      <c r="I252" s="64"/>
      <c r="J252" s="64"/>
    </row>
    <row r="253" spans="1:10" ht="105.75" customHeight="1" x14ac:dyDescent="0.25">
      <c r="A253" s="58" t="s">
        <v>191</v>
      </c>
      <c r="B253" s="58" t="s">
        <v>60</v>
      </c>
      <c r="C253" s="66" t="s">
        <v>485</v>
      </c>
      <c r="D253" s="66" t="s">
        <v>486</v>
      </c>
      <c r="E253" s="55" t="s">
        <v>474</v>
      </c>
      <c r="F253" s="62">
        <v>811674241</v>
      </c>
      <c r="G253" s="59" t="s">
        <v>569</v>
      </c>
      <c r="H253" s="83"/>
      <c r="I253" s="63" t="s">
        <v>65</v>
      </c>
      <c r="J253" s="66" t="s">
        <v>470</v>
      </c>
    </row>
    <row r="254" spans="1:10" x14ac:dyDescent="0.25">
      <c r="A254" s="58"/>
      <c r="B254" s="58"/>
      <c r="C254" s="66"/>
      <c r="D254" s="66"/>
      <c r="E254" s="61"/>
      <c r="F254" s="62"/>
      <c r="G254" s="83"/>
      <c r="H254" s="83"/>
      <c r="I254" s="64"/>
      <c r="J254" s="64"/>
    </row>
    <row r="255" spans="1:10" ht="104.25" customHeight="1" x14ac:dyDescent="0.25">
      <c r="A255" s="58" t="s">
        <v>192</v>
      </c>
      <c r="B255" s="58" t="s">
        <v>60</v>
      </c>
      <c r="C255" s="66" t="s">
        <v>487</v>
      </c>
      <c r="D255" s="66" t="s">
        <v>488</v>
      </c>
      <c r="E255" s="55" t="s">
        <v>475</v>
      </c>
      <c r="F255" s="62" t="s">
        <v>208</v>
      </c>
      <c r="G255" s="59" t="s">
        <v>569</v>
      </c>
      <c r="H255" s="83"/>
      <c r="I255" s="61" t="s">
        <v>65</v>
      </c>
      <c r="J255" s="66" t="s">
        <v>470</v>
      </c>
    </row>
    <row r="256" spans="1:10" x14ac:dyDescent="0.25">
      <c r="A256" s="58"/>
      <c r="B256" s="58"/>
      <c r="C256" s="66"/>
      <c r="D256" s="66"/>
      <c r="E256" s="61"/>
      <c r="F256" s="62"/>
      <c r="G256" s="83"/>
      <c r="H256" s="83"/>
      <c r="I256" s="64"/>
      <c r="J256" s="64"/>
    </row>
    <row r="257" spans="1:10" ht="103.5" customHeight="1" x14ac:dyDescent="0.25">
      <c r="A257" s="58" t="s">
        <v>193</v>
      </c>
      <c r="B257" s="58" t="s">
        <v>60</v>
      </c>
      <c r="C257" s="82" t="s">
        <v>489</v>
      </c>
      <c r="D257" s="66" t="s">
        <v>233</v>
      </c>
      <c r="E257" s="55" t="s">
        <v>476</v>
      </c>
      <c r="F257" s="62">
        <v>619796551</v>
      </c>
      <c r="G257" s="59" t="s">
        <v>569</v>
      </c>
      <c r="H257" s="83"/>
      <c r="I257" s="63" t="s">
        <v>65</v>
      </c>
      <c r="J257" s="66" t="s">
        <v>470</v>
      </c>
    </row>
    <row r="258" spans="1:10" x14ac:dyDescent="0.25">
      <c r="A258" s="58"/>
      <c r="B258" s="58"/>
      <c r="C258" s="82"/>
      <c r="D258" s="66"/>
      <c r="E258" s="61"/>
      <c r="F258" s="62"/>
      <c r="G258" s="83"/>
      <c r="H258" s="83"/>
      <c r="I258" s="64"/>
      <c r="J258" s="64"/>
    </row>
    <row r="259" spans="1:10" ht="103.5" customHeight="1" x14ac:dyDescent="0.25">
      <c r="A259" s="58" t="s">
        <v>194</v>
      </c>
      <c r="B259" s="58" t="s">
        <v>100</v>
      </c>
      <c r="C259" s="82" t="s">
        <v>490</v>
      </c>
      <c r="D259" s="66" t="s">
        <v>351</v>
      </c>
      <c r="E259" s="55" t="s">
        <v>477</v>
      </c>
      <c r="F259" s="62">
        <v>897363679</v>
      </c>
      <c r="G259" s="59" t="s">
        <v>569</v>
      </c>
      <c r="H259" s="83"/>
      <c r="I259" s="63" t="s">
        <v>65</v>
      </c>
      <c r="J259" s="66" t="s">
        <v>470</v>
      </c>
    </row>
    <row r="260" spans="1:10" x14ac:dyDescent="0.25">
      <c r="A260" s="58"/>
      <c r="B260" s="58"/>
      <c r="C260" s="82"/>
      <c r="D260" s="66"/>
      <c r="E260" s="61"/>
      <c r="F260" s="62"/>
      <c r="G260" s="83"/>
      <c r="H260" s="83"/>
      <c r="I260" s="64"/>
      <c r="J260" s="64"/>
    </row>
    <row r="261" spans="1:10" ht="103.5" customHeight="1" x14ac:dyDescent="0.25">
      <c r="A261" s="58" t="s">
        <v>195</v>
      </c>
      <c r="B261" s="81" t="s">
        <v>100</v>
      </c>
      <c r="C261" s="82" t="s">
        <v>491</v>
      </c>
      <c r="D261" s="66" t="s">
        <v>492</v>
      </c>
      <c r="E261" s="55" t="s">
        <v>478</v>
      </c>
      <c r="F261" s="62">
        <v>815993702</v>
      </c>
      <c r="G261" s="59" t="s">
        <v>569</v>
      </c>
      <c r="H261" s="83"/>
      <c r="I261" s="63" t="s">
        <v>65</v>
      </c>
      <c r="J261" s="66" t="s">
        <v>470</v>
      </c>
    </row>
    <row r="262" spans="1:10" x14ac:dyDescent="0.25">
      <c r="A262" s="58"/>
      <c r="B262" s="81"/>
      <c r="C262" s="82"/>
      <c r="D262" s="66"/>
      <c r="E262" s="61"/>
      <c r="F262" s="62"/>
      <c r="G262" s="83"/>
      <c r="H262" s="83"/>
      <c r="I262" s="64"/>
      <c r="J262" s="64"/>
    </row>
    <row r="263" spans="1:10" ht="102.75" customHeight="1" x14ac:dyDescent="0.25">
      <c r="A263" s="58" t="s">
        <v>196</v>
      </c>
      <c r="B263" s="81" t="s">
        <v>99</v>
      </c>
      <c r="C263" s="82" t="s">
        <v>511</v>
      </c>
      <c r="D263" s="66" t="s">
        <v>493</v>
      </c>
      <c r="E263" s="55" t="s">
        <v>479</v>
      </c>
      <c r="F263" s="62" t="s">
        <v>208</v>
      </c>
      <c r="G263" s="59" t="s">
        <v>569</v>
      </c>
      <c r="H263" s="83"/>
      <c r="I263" s="61" t="s">
        <v>65</v>
      </c>
      <c r="J263" s="66" t="s">
        <v>470</v>
      </c>
    </row>
    <row r="264" spans="1:10" x14ac:dyDescent="0.25">
      <c r="A264" s="58"/>
      <c r="B264" s="81"/>
      <c r="C264" s="82"/>
      <c r="D264" s="66"/>
      <c r="E264" s="61"/>
      <c r="F264" s="62"/>
      <c r="G264" s="83"/>
      <c r="H264" s="83"/>
      <c r="I264" s="64"/>
      <c r="J264" s="64"/>
    </row>
    <row r="265" spans="1:10" ht="102.75" customHeight="1" x14ac:dyDescent="0.25">
      <c r="A265" s="58" t="s">
        <v>197</v>
      </c>
      <c r="B265" s="81" t="s">
        <v>60</v>
      </c>
      <c r="C265" s="82" t="s">
        <v>494</v>
      </c>
      <c r="D265" s="66" t="s">
        <v>495</v>
      </c>
      <c r="E265" s="61" t="s">
        <v>480</v>
      </c>
      <c r="F265" s="62">
        <v>994645991</v>
      </c>
      <c r="G265" s="59" t="s">
        <v>569</v>
      </c>
      <c r="H265" s="83"/>
      <c r="I265" s="63" t="s">
        <v>65</v>
      </c>
      <c r="J265" s="66" t="s">
        <v>470</v>
      </c>
    </row>
    <row r="266" spans="1:10" x14ac:dyDescent="0.25">
      <c r="A266" s="58"/>
      <c r="B266" s="81"/>
      <c r="C266" s="82"/>
      <c r="D266" s="66"/>
      <c r="E266" s="61"/>
      <c r="F266" s="62"/>
      <c r="G266" s="83"/>
      <c r="H266" s="83"/>
      <c r="I266" s="64"/>
      <c r="J266" s="64"/>
    </row>
    <row r="267" spans="1:10" ht="102.75" customHeight="1" x14ac:dyDescent="0.25">
      <c r="A267" s="58" t="s">
        <v>198</v>
      </c>
      <c r="B267" s="81" t="s">
        <v>100</v>
      </c>
      <c r="C267" s="82" t="s">
        <v>496</v>
      </c>
      <c r="D267" s="66" t="s">
        <v>497</v>
      </c>
      <c r="E267" s="56" t="s">
        <v>481</v>
      </c>
      <c r="F267" s="62">
        <v>885549142</v>
      </c>
      <c r="G267" s="59" t="s">
        <v>569</v>
      </c>
      <c r="H267" s="83"/>
      <c r="I267" s="63" t="s">
        <v>65</v>
      </c>
      <c r="J267" s="66" t="s">
        <v>470</v>
      </c>
    </row>
    <row r="268" spans="1:10" x14ac:dyDescent="0.25">
      <c r="A268" s="58"/>
      <c r="B268" s="81"/>
      <c r="C268" s="82"/>
      <c r="D268" s="66"/>
      <c r="E268" s="61"/>
      <c r="F268" s="62"/>
      <c r="G268" s="83"/>
      <c r="H268" s="83"/>
      <c r="I268" s="64"/>
      <c r="J268" s="64"/>
    </row>
    <row r="269" spans="1:10" ht="103.5" customHeight="1" x14ac:dyDescent="0.25">
      <c r="A269" s="58" t="s">
        <v>199</v>
      </c>
      <c r="B269" s="81" t="s">
        <v>99</v>
      </c>
      <c r="C269" s="82" t="s">
        <v>514</v>
      </c>
      <c r="D269" s="66" t="s">
        <v>498</v>
      </c>
      <c r="E269" s="56" t="s">
        <v>481</v>
      </c>
      <c r="F269" s="62" t="s">
        <v>208</v>
      </c>
      <c r="G269" s="59" t="s">
        <v>569</v>
      </c>
      <c r="H269" s="83"/>
      <c r="I269" s="63" t="s">
        <v>65</v>
      </c>
      <c r="J269" s="66" t="s">
        <v>470</v>
      </c>
    </row>
    <row r="270" spans="1:10" x14ac:dyDescent="0.25">
      <c r="A270" s="58"/>
      <c r="B270" s="81"/>
      <c r="C270" s="82"/>
      <c r="D270" s="66"/>
      <c r="E270" s="61"/>
      <c r="F270" s="62"/>
      <c r="G270" s="83"/>
      <c r="H270" s="83"/>
      <c r="I270" s="64"/>
      <c r="J270" s="64"/>
    </row>
    <row r="271" spans="1:10" ht="99.75" customHeight="1" x14ac:dyDescent="0.25">
      <c r="A271" s="58" t="s">
        <v>200</v>
      </c>
      <c r="B271" s="81" t="s">
        <v>100</v>
      </c>
      <c r="C271" s="82" t="s">
        <v>499</v>
      </c>
      <c r="D271" s="66" t="s">
        <v>229</v>
      </c>
      <c r="E271" s="56" t="s">
        <v>481</v>
      </c>
      <c r="F271" s="62" t="s">
        <v>208</v>
      </c>
      <c r="G271" s="59" t="s">
        <v>569</v>
      </c>
      <c r="H271" s="83"/>
      <c r="I271" s="61" t="s">
        <v>65</v>
      </c>
      <c r="J271" s="66" t="s">
        <v>470</v>
      </c>
    </row>
    <row r="272" spans="1:10" x14ac:dyDescent="0.25">
      <c r="A272" s="58"/>
      <c r="B272" s="81"/>
      <c r="C272" s="82"/>
      <c r="D272" s="66"/>
      <c r="E272" s="61"/>
      <c r="F272" s="62"/>
      <c r="G272" s="83"/>
      <c r="H272" s="83"/>
      <c r="I272" s="64"/>
      <c r="J272" s="64"/>
    </row>
    <row r="273" spans="1:10" ht="102" customHeight="1" x14ac:dyDescent="0.25">
      <c r="A273" s="58" t="s">
        <v>201</v>
      </c>
      <c r="B273" s="81" t="s">
        <v>60</v>
      </c>
      <c r="C273" s="82" t="s">
        <v>500</v>
      </c>
      <c r="D273" s="66" t="s">
        <v>501</v>
      </c>
      <c r="E273" s="56" t="s">
        <v>481</v>
      </c>
      <c r="F273" s="62" t="s">
        <v>208</v>
      </c>
      <c r="G273" s="59" t="s">
        <v>569</v>
      </c>
      <c r="H273" s="83"/>
      <c r="I273" s="63" t="s">
        <v>65</v>
      </c>
      <c r="J273" s="66" t="s">
        <v>470</v>
      </c>
    </row>
    <row r="274" spans="1:10" x14ac:dyDescent="0.25">
      <c r="A274" s="58"/>
      <c r="B274" s="81"/>
      <c r="C274" s="82"/>
      <c r="D274" s="66"/>
      <c r="E274" s="61"/>
      <c r="F274" s="62"/>
      <c r="G274" s="83"/>
      <c r="H274" s="83"/>
      <c r="I274" s="64"/>
      <c r="J274" s="64"/>
    </row>
    <row r="275" spans="1:10" ht="103.5" customHeight="1" x14ac:dyDescent="0.25">
      <c r="A275" s="58" t="s">
        <v>202</v>
      </c>
      <c r="B275" s="81" t="s">
        <v>100</v>
      </c>
      <c r="C275" s="66" t="s">
        <v>502</v>
      </c>
      <c r="D275" s="66" t="s">
        <v>503</v>
      </c>
      <c r="E275" s="56" t="s">
        <v>481</v>
      </c>
      <c r="F275" s="62" t="s">
        <v>208</v>
      </c>
      <c r="G275" s="59" t="s">
        <v>569</v>
      </c>
      <c r="H275" s="83"/>
      <c r="I275" s="63" t="s">
        <v>65</v>
      </c>
      <c r="J275" s="66" t="s">
        <v>470</v>
      </c>
    </row>
    <row r="276" spans="1:10" x14ac:dyDescent="0.25">
      <c r="A276" s="58"/>
      <c r="B276" s="58"/>
      <c r="C276" s="66"/>
      <c r="D276" s="66"/>
      <c r="E276" s="61"/>
      <c r="F276" s="62"/>
      <c r="G276" s="83"/>
      <c r="H276" s="83"/>
      <c r="I276" s="64"/>
      <c r="J276" s="64"/>
    </row>
    <row r="277" spans="1:10" ht="100.5" customHeight="1" x14ac:dyDescent="0.25">
      <c r="A277" s="58" t="s">
        <v>203</v>
      </c>
      <c r="B277" s="58" t="s">
        <v>99</v>
      </c>
      <c r="C277" s="82" t="s">
        <v>512</v>
      </c>
      <c r="D277" s="66" t="s">
        <v>513</v>
      </c>
      <c r="E277" s="56" t="s">
        <v>481</v>
      </c>
      <c r="F277" s="62" t="s">
        <v>208</v>
      </c>
      <c r="G277" s="59" t="s">
        <v>569</v>
      </c>
      <c r="H277" s="83"/>
      <c r="I277" s="63" t="s">
        <v>65</v>
      </c>
      <c r="J277" s="66" t="s">
        <v>470</v>
      </c>
    </row>
    <row r="278" spans="1:10" x14ac:dyDescent="0.25">
      <c r="A278" s="58"/>
      <c r="B278" s="58"/>
      <c r="C278" s="82"/>
      <c r="D278" s="66"/>
      <c r="E278" s="61"/>
      <c r="F278" s="62"/>
      <c r="G278" s="83"/>
      <c r="H278" s="83"/>
      <c r="I278" s="64"/>
      <c r="J278" s="64"/>
    </row>
    <row r="279" spans="1:10" ht="104.25" customHeight="1" x14ac:dyDescent="0.25">
      <c r="A279" s="58" t="s">
        <v>204</v>
      </c>
      <c r="B279" s="58" t="s">
        <v>100</v>
      </c>
      <c r="C279" s="82" t="s">
        <v>504</v>
      </c>
      <c r="D279" s="66" t="s">
        <v>505</v>
      </c>
      <c r="E279" s="56" t="s">
        <v>481</v>
      </c>
      <c r="F279" s="62" t="s">
        <v>208</v>
      </c>
      <c r="G279" s="59" t="s">
        <v>569</v>
      </c>
      <c r="H279" s="83"/>
      <c r="I279" s="63" t="s">
        <v>65</v>
      </c>
      <c r="J279" s="66" t="s">
        <v>470</v>
      </c>
    </row>
    <row r="280" spans="1:10" x14ac:dyDescent="0.25">
      <c r="A280" s="58"/>
      <c r="B280" s="58"/>
      <c r="C280" s="82"/>
      <c r="D280" s="66"/>
      <c r="E280" s="61"/>
      <c r="F280" s="62"/>
      <c r="G280" s="83"/>
      <c r="H280" s="83"/>
      <c r="I280" s="64"/>
      <c r="J280" s="64"/>
    </row>
    <row r="281" spans="1:10" ht="103.5" customHeight="1" x14ac:dyDescent="0.25">
      <c r="A281" s="58" t="s">
        <v>205</v>
      </c>
      <c r="B281" s="58" t="s">
        <v>100</v>
      </c>
      <c r="C281" s="82" t="s">
        <v>506</v>
      </c>
      <c r="D281" s="66" t="s">
        <v>507</v>
      </c>
      <c r="E281" s="56" t="s">
        <v>481</v>
      </c>
      <c r="F281" s="62" t="s">
        <v>208</v>
      </c>
      <c r="G281" s="59" t="s">
        <v>569</v>
      </c>
      <c r="H281" s="83"/>
      <c r="I281" s="63" t="s">
        <v>65</v>
      </c>
      <c r="J281" s="66" t="s">
        <v>470</v>
      </c>
    </row>
    <row r="282" spans="1:10" x14ac:dyDescent="0.25">
      <c r="A282" s="58"/>
      <c r="B282" s="58"/>
      <c r="C282" s="82"/>
      <c r="D282" s="66"/>
      <c r="E282" s="61"/>
      <c r="F282" s="62"/>
      <c r="G282" s="83"/>
      <c r="H282" s="83"/>
      <c r="I282" s="64"/>
      <c r="J282" s="64"/>
    </row>
    <row r="283" spans="1:10" ht="102.75" customHeight="1" x14ac:dyDescent="0.25">
      <c r="A283" s="58" t="s">
        <v>206</v>
      </c>
      <c r="B283" s="58" t="s">
        <v>99</v>
      </c>
      <c r="C283" s="82" t="s">
        <v>508</v>
      </c>
      <c r="D283" s="66" t="s">
        <v>509</v>
      </c>
      <c r="E283" s="56" t="s">
        <v>481</v>
      </c>
      <c r="F283" s="62" t="s">
        <v>208</v>
      </c>
      <c r="G283" s="59" t="s">
        <v>569</v>
      </c>
      <c r="H283" s="83"/>
      <c r="I283" s="63" t="s">
        <v>65</v>
      </c>
      <c r="J283" s="66" t="s">
        <v>470</v>
      </c>
    </row>
    <row r="284" spans="1:10" x14ac:dyDescent="0.25">
      <c r="A284" s="58"/>
      <c r="B284" s="58"/>
      <c r="C284" s="82"/>
      <c r="D284" s="66"/>
      <c r="E284" s="61"/>
      <c r="F284" s="62"/>
      <c r="G284" s="83"/>
      <c r="H284" s="83"/>
      <c r="I284" s="64"/>
      <c r="J284" s="64"/>
    </row>
    <row r="285" spans="1:10" ht="102.75" customHeight="1" x14ac:dyDescent="0.25">
      <c r="A285" s="58" t="s">
        <v>220</v>
      </c>
      <c r="B285" s="58" t="s">
        <v>100</v>
      </c>
      <c r="C285" s="82" t="s">
        <v>222</v>
      </c>
      <c r="D285" s="66" t="s">
        <v>510</v>
      </c>
      <c r="E285" s="56" t="s">
        <v>481</v>
      </c>
      <c r="F285" s="62" t="s">
        <v>208</v>
      </c>
      <c r="G285" s="59" t="s">
        <v>569</v>
      </c>
      <c r="H285" s="83"/>
      <c r="I285" s="63" t="s">
        <v>65</v>
      </c>
      <c r="J285" s="66" t="s">
        <v>470</v>
      </c>
    </row>
    <row r="286" spans="1:10" x14ac:dyDescent="0.25">
      <c r="A286" s="58"/>
      <c r="B286" s="58"/>
      <c r="C286" s="82"/>
      <c r="D286" s="66"/>
      <c r="E286" s="61"/>
      <c r="F286" s="62"/>
      <c r="G286" s="83"/>
      <c r="H286" s="83"/>
      <c r="I286" s="64"/>
      <c r="J286" s="64"/>
    </row>
    <row r="287" spans="1:10" ht="102" customHeight="1" x14ac:dyDescent="0.25">
      <c r="A287" s="58" t="s">
        <v>221</v>
      </c>
      <c r="B287" s="58" t="s">
        <v>60</v>
      </c>
      <c r="C287" s="82" t="s">
        <v>515</v>
      </c>
      <c r="D287" s="66" t="s">
        <v>492</v>
      </c>
      <c r="E287" s="56" t="s">
        <v>517</v>
      </c>
      <c r="F287" s="62">
        <v>635871001</v>
      </c>
      <c r="G287" s="59" t="s">
        <v>569</v>
      </c>
      <c r="H287" s="83"/>
      <c r="I287" s="63" t="s">
        <v>65</v>
      </c>
      <c r="J287" s="66" t="s">
        <v>470</v>
      </c>
    </row>
    <row r="288" spans="1:10" x14ac:dyDescent="0.25">
      <c r="A288" s="58"/>
      <c r="B288" s="58"/>
      <c r="C288" s="82"/>
      <c r="D288" s="66"/>
      <c r="E288" s="61"/>
      <c r="F288" s="62"/>
      <c r="G288" s="83"/>
      <c r="H288" s="83"/>
      <c r="I288" s="64"/>
      <c r="J288" s="64"/>
    </row>
    <row r="289" spans="1:10" ht="105" customHeight="1" x14ac:dyDescent="0.25">
      <c r="A289" s="58" t="s">
        <v>567</v>
      </c>
      <c r="B289" s="58" t="s">
        <v>100</v>
      </c>
      <c r="C289" s="82" t="s">
        <v>516</v>
      </c>
      <c r="D289" s="66" t="s">
        <v>483</v>
      </c>
      <c r="E289" s="56" t="s">
        <v>518</v>
      </c>
      <c r="F289" s="62" t="s">
        <v>208</v>
      </c>
      <c r="G289" s="59" t="s">
        <v>569</v>
      </c>
      <c r="H289" s="83"/>
      <c r="I289" s="63" t="s">
        <v>65</v>
      </c>
      <c r="J289" s="66" t="s">
        <v>470</v>
      </c>
    </row>
    <row r="290" spans="1:10" ht="24" customHeight="1" x14ac:dyDescent="0.25">
      <c r="A290" s="58"/>
      <c r="B290" s="58"/>
      <c r="C290" s="82"/>
      <c r="D290" s="66"/>
      <c r="E290" s="56"/>
      <c r="F290" s="62"/>
      <c r="G290" s="59"/>
      <c r="H290" s="83"/>
      <c r="I290" s="63"/>
      <c r="J290" s="66"/>
    </row>
    <row r="291" spans="1:10" ht="62.25" customHeight="1" x14ac:dyDescent="0.25">
      <c r="A291" s="58" t="s">
        <v>787</v>
      </c>
      <c r="B291" s="88" t="s">
        <v>99</v>
      </c>
      <c r="C291" s="89" t="s">
        <v>615</v>
      </c>
      <c r="D291" s="89" t="s">
        <v>616</v>
      </c>
      <c r="E291" s="90" t="s">
        <v>617</v>
      </c>
      <c r="F291" s="91">
        <v>990911868</v>
      </c>
      <c r="G291" s="92"/>
      <c r="H291" s="59" t="s">
        <v>569</v>
      </c>
      <c r="I291" s="93" t="s">
        <v>853</v>
      </c>
      <c r="J291" s="94" t="s">
        <v>857</v>
      </c>
    </row>
    <row r="292" spans="1:10" ht="24.75" customHeight="1" x14ac:dyDescent="0.25">
      <c r="A292" s="58"/>
      <c r="B292" s="88"/>
      <c r="C292" s="89"/>
      <c r="D292" s="89"/>
      <c r="E292" s="90"/>
      <c r="F292" s="91"/>
      <c r="G292" s="92"/>
      <c r="H292" s="59"/>
      <c r="I292" s="93"/>
      <c r="J292" s="94"/>
    </row>
    <row r="293" spans="1:10" ht="48.75" customHeight="1" x14ac:dyDescent="0.25">
      <c r="A293" s="58" t="s">
        <v>788</v>
      </c>
      <c r="B293" s="88" t="s">
        <v>99</v>
      </c>
      <c r="C293" s="89" t="s">
        <v>618</v>
      </c>
      <c r="D293" s="89" t="s">
        <v>619</v>
      </c>
      <c r="E293" s="90" t="s">
        <v>627</v>
      </c>
      <c r="F293" s="91">
        <v>897642344</v>
      </c>
      <c r="G293" s="92"/>
      <c r="H293" s="59" t="s">
        <v>569</v>
      </c>
      <c r="I293" s="93" t="s">
        <v>853</v>
      </c>
      <c r="J293" s="94" t="s">
        <v>857</v>
      </c>
    </row>
    <row r="294" spans="1:10" ht="24.75" customHeight="1" x14ac:dyDescent="0.25">
      <c r="A294" s="58"/>
      <c r="B294" s="88"/>
      <c r="C294" s="89"/>
      <c r="D294" s="89"/>
      <c r="E294" s="90"/>
      <c r="F294" s="91"/>
      <c r="G294" s="92"/>
      <c r="H294" s="59"/>
      <c r="I294" s="93"/>
      <c r="J294" s="94"/>
    </row>
    <row r="295" spans="1:10" ht="57.75" customHeight="1" x14ac:dyDescent="0.25">
      <c r="A295" s="58" t="s">
        <v>789</v>
      </c>
      <c r="B295" s="88" t="s">
        <v>100</v>
      </c>
      <c r="C295" s="89" t="s">
        <v>620</v>
      </c>
      <c r="D295" s="89" t="s">
        <v>623</v>
      </c>
      <c r="E295" s="90" t="s">
        <v>621</v>
      </c>
      <c r="F295" s="91">
        <v>804374813</v>
      </c>
      <c r="G295" s="92"/>
      <c r="H295" s="59" t="s">
        <v>569</v>
      </c>
      <c r="I295" s="93" t="s">
        <v>853</v>
      </c>
      <c r="J295" s="94" t="s">
        <v>857</v>
      </c>
    </row>
    <row r="296" spans="1:10" ht="24" customHeight="1" x14ac:dyDescent="0.25">
      <c r="A296" s="58"/>
      <c r="B296" s="88"/>
      <c r="C296" s="89"/>
      <c r="D296" s="89"/>
      <c r="E296" s="90"/>
      <c r="F296" s="91"/>
      <c r="G296" s="92"/>
      <c r="H296" s="59"/>
      <c r="I296" s="93"/>
      <c r="J296" s="94"/>
    </row>
    <row r="297" spans="1:10" ht="48" customHeight="1" x14ac:dyDescent="0.25">
      <c r="A297" s="58" t="s">
        <v>790</v>
      </c>
      <c r="B297" s="88" t="s">
        <v>99</v>
      </c>
      <c r="C297" s="89" t="s">
        <v>622</v>
      </c>
      <c r="D297" s="89" t="s">
        <v>623</v>
      </c>
      <c r="E297" s="90" t="s">
        <v>624</v>
      </c>
      <c r="F297" s="91">
        <v>956814432</v>
      </c>
      <c r="G297" s="92"/>
      <c r="H297" s="59" t="s">
        <v>569</v>
      </c>
      <c r="I297" s="93" t="s">
        <v>853</v>
      </c>
      <c r="J297" s="94" t="s">
        <v>857</v>
      </c>
    </row>
    <row r="298" spans="1:10" ht="24" customHeight="1" x14ac:dyDescent="0.25">
      <c r="A298" s="58"/>
      <c r="B298" s="88"/>
      <c r="C298" s="89"/>
      <c r="D298" s="89"/>
      <c r="E298" s="90"/>
      <c r="F298" s="91"/>
      <c r="G298" s="92"/>
      <c r="H298" s="59"/>
      <c r="I298" s="93"/>
      <c r="J298" s="94"/>
    </row>
    <row r="299" spans="1:10" ht="58.5" customHeight="1" x14ac:dyDescent="0.25">
      <c r="A299" s="58" t="s">
        <v>791</v>
      </c>
      <c r="B299" s="88" t="s">
        <v>99</v>
      </c>
      <c r="C299" s="89" t="s">
        <v>625</v>
      </c>
      <c r="D299" s="89" t="s">
        <v>626</v>
      </c>
      <c r="E299" s="90" t="s">
        <v>628</v>
      </c>
      <c r="F299" s="91">
        <v>960519965</v>
      </c>
      <c r="G299" s="92"/>
      <c r="H299" s="59" t="s">
        <v>569</v>
      </c>
      <c r="I299" s="93" t="s">
        <v>853</v>
      </c>
      <c r="J299" s="94" t="s">
        <v>857</v>
      </c>
    </row>
    <row r="300" spans="1:10" ht="24.75" customHeight="1" x14ac:dyDescent="0.25">
      <c r="A300" s="58"/>
      <c r="B300" s="88"/>
      <c r="C300" s="89"/>
      <c r="D300" s="89"/>
      <c r="E300" s="90"/>
      <c r="F300" s="91"/>
      <c r="G300" s="92"/>
      <c r="H300" s="59"/>
      <c r="I300" s="93"/>
      <c r="J300" s="94"/>
    </row>
    <row r="301" spans="1:10" ht="54" customHeight="1" x14ac:dyDescent="0.25">
      <c r="A301" s="58" t="s">
        <v>792</v>
      </c>
      <c r="B301" s="88" t="s">
        <v>100</v>
      </c>
      <c r="C301" s="89" t="s">
        <v>629</v>
      </c>
      <c r="D301" s="89" t="s">
        <v>630</v>
      </c>
      <c r="E301" s="90" t="s">
        <v>631</v>
      </c>
      <c r="F301" s="91">
        <v>923948880</v>
      </c>
      <c r="G301" s="92"/>
      <c r="H301" s="59" t="s">
        <v>569</v>
      </c>
      <c r="I301" s="93" t="s">
        <v>853</v>
      </c>
      <c r="J301" s="94" t="s">
        <v>857</v>
      </c>
    </row>
    <row r="302" spans="1:10" ht="24" customHeight="1" x14ac:dyDescent="0.25">
      <c r="A302" s="58"/>
      <c r="B302" s="88"/>
      <c r="C302" s="89"/>
      <c r="D302" s="89"/>
      <c r="E302" s="90"/>
      <c r="F302" s="91"/>
      <c r="G302" s="92"/>
      <c r="H302" s="59"/>
      <c r="I302" s="93"/>
      <c r="J302" s="94"/>
    </row>
    <row r="303" spans="1:10" ht="52.5" customHeight="1" x14ac:dyDescent="0.25">
      <c r="A303" s="58" t="s">
        <v>793</v>
      </c>
      <c r="B303" s="88" t="s">
        <v>60</v>
      </c>
      <c r="C303" s="89" t="s">
        <v>632</v>
      </c>
      <c r="D303" s="89" t="s">
        <v>633</v>
      </c>
      <c r="E303" s="90" t="s">
        <v>628</v>
      </c>
      <c r="F303" s="91">
        <v>849936241</v>
      </c>
      <c r="G303" s="92"/>
      <c r="H303" s="59" t="s">
        <v>569</v>
      </c>
      <c r="I303" s="93" t="s">
        <v>853</v>
      </c>
      <c r="J303" s="94" t="s">
        <v>857</v>
      </c>
    </row>
    <row r="304" spans="1:10" ht="24.75" customHeight="1" x14ac:dyDescent="0.25">
      <c r="A304" s="58"/>
      <c r="B304" s="88"/>
      <c r="C304" s="89"/>
      <c r="D304" s="89"/>
      <c r="E304" s="90"/>
      <c r="F304" s="91"/>
      <c r="G304" s="92"/>
      <c r="H304" s="59"/>
      <c r="I304" s="93"/>
      <c r="J304" s="94"/>
    </row>
    <row r="305" spans="1:10" ht="54.75" customHeight="1" x14ac:dyDescent="0.25">
      <c r="A305" s="58" t="s">
        <v>794</v>
      </c>
      <c r="B305" s="88" t="s">
        <v>60</v>
      </c>
      <c r="C305" s="89" t="s">
        <v>634</v>
      </c>
      <c r="D305" s="89" t="s">
        <v>623</v>
      </c>
      <c r="E305" s="90" t="s">
        <v>635</v>
      </c>
      <c r="F305" s="91">
        <v>860029562</v>
      </c>
      <c r="G305" s="92"/>
      <c r="H305" s="59" t="s">
        <v>569</v>
      </c>
      <c r="I305" s="93" t="s">
        <v>853</v>
      </c>
      <c r="J305" s="94" t="s">
        <v>857</v>
      </c>
    </row>
    <row r="306" spans="1:10" ht="25.5" customHeight="1" x14ac:dyDescent="0.25">
      <c r="A306" s="58"/>
      <c r="B306" s="88"/>
      <c r="C306" s="89"/>
      <c r="D306" s="89"/>
      <c r="E306" s="90"/>
      <c r="F306" s="91"/>
      <c r="G306" s="92"/>
      <c r="H306" s="59"/>
      <c r="I306" s="93"/>
      <c r="J306" s="94"/>
    </row>
    <row r="307" spans="1:10" ht="57.75" customHeight="1" x14ac:dyDescent="0.25">
      <c r="A307" s="58" t="s">
        <v>795</v>
      </c>
      <c r="B307" s="88" t="s">
        <v>99</v>
      </c>
      <c r="C307" s="89" t="s">
        <v>636</v>
      </c>
      <c r="D307" s="89" t="s">
        <v>637</v>
      </c>
      <c r="E307" s="90" t="s">
        <v>643</v>
      </c>
      <c r="F307" s="91">
        <v>810123273</v>
      </c>
      <c r="G307" s="92"/>
      <c r="H307" s="59" t="s">
        <v>569</v>
      </c>
      <c r="I307" s="93" t="s">
        <v>854</v>
      </c>
      <c r="J307" s="94" t="s">
        <v>858</v>
      </c>
    </row>
    <row r="308" spans="1:10" ht="24" customHeight="1" x14ac:dyDescent="0.25">
      <c r="A308" s="58"/>
      <c r="B308" s="88"/>
      <c r="C308" s="89"/>
      <c r="D308" s="89"/>
      <c r="E308" s="90"/>
      <c r="F308" s="91"/>
      <c r="G308" s="92"/>
      <c r="H308" s="59"/>
      <c r="I308" s="93"/>
      <c r="J308" s="94"/>
    </row>
    <row r="309" spans="1:10" ht="48" customHeight="1" x14ac:dyDescent="0.25">
      <c r="A309" s="58" t="s">
        <v>796</v>
      </c>
      <c r="B309" s="88" t="s">
        <v>99</v>
      </c>
      <c r="C309" s="89" t="s">
        <v>638</v>
      </c>
      <c r="D309" s="89" t="s">
        <v>639</v>
      </c>
      <c r="E309" s="90" t="s">
        <v>640</v>
      </c>
      <c r="F309" s="91">
        <v>823244600</v>
      </c>
      <c r="G309" s="92"/>
      <c r="H309" s="59" t="s">
        <v>569</v>
      </c>
      <c r="I309" s="93" t="s">
        <v>854</v>
      </c>
      <c r="J309" s="94" t="s">
        <v>858</v>
      </c>
    </row>
    <row r="310" spans="1:10" ht="24" customHeight="1" x14ac:dyDescent="0.25">
      <c r="A310" s="58"/>
      <c r="B310" s="88"/>
      <c r="C310" s="89"/>
      <c r="D310" s="89"/>
      <c r="E310" s="90"/>
      <c r="F310" s="91"/>
      <c r="G310" s="92"/>
      <c r="H310" s="59"/>
      <c r="I310" s="93"/>
      <c r="J310" s="94"/>
    </row>
    <row r="311" spans="1:10" ht="54.75" customHeight="1" x14ac:dyDescent="0.25">
      <c r="A311" s="58" t="s">
        <v>797</v>
      </c>
      <c r="B311" s="88" t="s">
        <v>60</v>
      </c>
      <c r="C311" s="89" t="s">
        <v>641</v>
      </c>
      <c r="D311" s="89" t="s">
        <v>642</v>
      </c>
      <c r="E311" s="90" t="s">
        <v>644</v>
      </c>
      <c r="F311" s="91">
        <v>804014353</v>
      </c>
      <c r="G311" s="92"/>
      <c r="H311" s="59" t="s">
        <v>569</v>
      </c>
      <c r="I311" s="93" t="s">
        <v>854</v>
      </c>
      <c r="J311" s="94" t="s">
        <v>858</v>
      </c>
    </row>
    <row r="312" spans="1:10" ht="24" customHeight="1" x14ac:dyDescent="0.25">
      <c r="A312" s="58"/>
      <c r="B312" s="88"/>
      <c r="C312" s="89"/>
      <c r="D312" s="89"/>
      <c r="E312" s="90"/>
      <c r="F312" s="91"/>
      <c r="G312" s="92"/>
      <c r="H312" s="59"/>
      <c r="I312" s="93"/>
      <c r="J312" s="94"/>
    </row>
    <row r="313" spans="1:10" ht="51.75" customHeight="1" x14ac:dyDescent="0.25">
      <c r="A313" s="58" t="s">
        <v>798</v>
      </c>
      <c r="B313" s="88" t="s">
        <v>99</v>
      </c>
      <c r="C313" s="89" t="s">
        <v>645</v>
      </c>
      <c r="D313" s="89" t="s">
        <v>646</v>
      </c>
      <c r="E313" s="90" t="s">
        <v>647</v>
      </c>
      <c r="F313" s="91">
        <v>868005066</v>
      </c>
      <c r="G313" s="92"/>
      <c r="H313" s="59" t="s">
        <v>569</v>
      </c>
      <c r="I313" s="93" t="s">
        <v>854</v>
      </c>
      <c r="J313" s="94" t="s">
        <v>858</v>
      </c>
    </row>
    <row r="314" spans="1:10" ht="24" customHeight="1" x14ac:dyDescent="0.25">
      <c r="A314" s="58"/>
      <c r="B314" s="88"/>
      <c r="C314" s="89"/>
      <c r="D314" s="89"/>
      <c r="E314" s="90"/>
      <c r="F314" s="91"/>
      <c r="G314" s="92"/>
      <c r="H314" s="59"/>
      <c r="I314" s="93"/>
      <c r="J314" s="94"/>
    </row>
    <row r="315" spans="1:10" ht="54.75" customHeight="1" x14ac:dyDescent="0.25">
      <c r="A315" s="58" t="s">
        <v>799</v>
      </c>
      <c r="B315" s="88" t="s">
        <v>99</v>
      </c>
      <c r="C315" s="89" t="s">
        <v>648</v>
      </c>
      <c r="D315" s="89" t="s">
        <v>649</v>
      </c>
      <c r="E315" s="90" t="s">
        <v>650</v>
      </c>
      <c r="F315" s="91">
        <v>898376213</v>
      </c>
      <c r="G315" s="92"/>
      <c r="H315" s="59" t="s">
        <v>569</v>
      </c>
      <c r="I315" s="93" t="s">
        <v>854</v>
      </c>
      <c r="J315" s="94" t="s">
        <v>858</v>
      </c>
    </row>
    <row r="316" spans="1:10" ht="24.75" customHeight="1" x14ac:dyDescent="0.25">
      <c r="A316" s="58"/>
      <c r="B316" s="88"/>
      <c r="C316" s="89"/>
      <c r="D316" s="89"/>
      <c r="E316" s="90"/>
      <c r="F316" s="91"/>
      <c r="G316" s="92"/>
      <c r="H316" s="59"/>
      <c r="I316" s="93"/>
      <c r="J316" s="94"/>
    </row>
    <row r="317" spans="1:10" ht="54.75" customHeight="1" x14ac:dyDescent="0.25">
      <c r="A317" s="58" t="s">
        <v>800</v>
      </c>
      <c r="B317" s="88" t="s">
        <v>100</v>
      </c>
      <c r="C317" s="89" t="s">
        <v>651</v>
      </c>
      <c r="D317" s="89" t="s">
        <v>652</v>
      </c>
      <c r="E317" s="90" t="s">
        <v>653</v>
      </c>
      <c r="F317" s="91">
        <v>984637409</v>
      </c>
      <c r="G317" s="92"/>
      <c r="H317" s="59" t="s">
        <v>569</v>
      </c>
      <c r="I317" s="93" t="s">
        <v>854</v>
      </c>
      <c r="J317" s="94" t="s">
        <v>858</v>
      </c>
    </row>
    <row r="318" spans="1:10" ht="24.75" customHeight="1" x14ac:dyDescent="0.25">
      <c r="A318" s="58"/>
      <c r="B318" s="88"/>
      <c r="C318" s="89"/>
      <c r="D318" s="89"/>
      <c r="E318" s="90"/>
      <c r="F318" s="91"/>
      <c r="G318" s="92"/>
      <c r="H318" s="59"/>
      <c r="I318" s="93"/>
      <c r="J318" s="94"/>
    </row>
    <row r="319" spans="1:10" ht="46.5" customHeight="1" x14ac:dyDescent="0.25">
      <c r="A319" s="58" t="s">
        <v>801</v>
      </c>
      <c r="B319" s="88" t="s">
        <v>99</v>
      </c>
      <c r="C319" s="89" t="s">
        <v>666</v>
      </c>
      <c r="D319" s="89" t="s">
        <v>654</v>
      </c>
      <c r="E319" s="90" t="s">
        <v>655</v>
      </c>
      <c r="F319" s="91">
        <v>912939810</v>
      </c>
      <c r="G319" s="92"/>
      <c r="H319" s="59" t="s">
        <v>569</v>
      </c>
      <c r="I319" s="93" t="s">
        <v>854</v>
      </c>
      <c r="J319" s="94" t="s">
        <v>858</v>
      </c>
    </row>
    <row r="320" spans="1:10" ht="24.75" customHeight="1" x14ac:dyDescent="0.25">
      <c r="A320" s="58"/>
      <c r="B320" s="88"/>
      <c r="C320" s="89"/>
      <c r="D320" s="89"/>
      <c r="E320" s="90"/>
      <c r="F320" s="91"/>
      <c r="G320" s="92"/>
      <c r="H320" s="59"/>
      <c r="I320" s="93"/>
      <c r="J320" s="94"/>
    </row>
    <row r="321" spans="1:10" ht="52.5" customHeight="1" x14ac:dyDescent="0.25">
      <c r="A321" s="58" t="s">
        <v>802</v>
      </c>
      <c r="B321" s="88" t="s">
        <v>100</v>
      </c>
      <c r="C321" s="89" t="s">
        <v>656</v>
      </c>
      <c r="D321" s="89" t="s">
        <v>657</v>
      </c>
      <c r="E321" s="90" t="s">
        <v>658</v>
      </c>
      <c r="F321" s="91" t="s">
        <v>208</v>
      </c>
      <c r="G321" s="92"/>
      <c r="H321" s="59" t="s">
        <v>569</v>
      </c>
      <c r="I321" s="93" t="s">
        <v>854</v>
      </c>
      <c r="J321" s="94" t="s">
        <v>858</v>
      </c>
    </row>
    <row r="322" spans="1:10" ht="24.75" customHeight="1" x14ac:dyDescent="0.25">
      <c r="A322" s="58"/>
      <c r="B322" s="88"/>
      <c r="C322" s="89"/>
      <c r="D322" s="89"/>
      <c r="E322" s="90"/>
      <c r="F322" s="91"/>
      <c r="G322" s="92"/>
      <c r="H322" s="59"/>
      <c r="I322" s="93"/>
      <c r="J322" s="94"/>
    </row>
    <row r="323" spans="1:10" ht="51.75" customHeight="1" x14ac:dyDescent="0.25">
      <c r="A323" s="58" t="s">
        <v>803</v>
      </c>
      <c r="B323" s="88" t="s">
        <v>99</v>
      </c>
      <c r="C323" s="89" t="s">
        <v>659</v>
      </c>
      <c r="D323" s="89" t="s">
        <v>660</v>
      </c>
      <c r="E323" s="90" t="s">
        <v>661</v>
      </c>
      <c r="F323" s="91" t="s">
        <v>208</v>
      </c>
      <c r="G323" s="92"/>
      <c r="H323" s="59" t="s">
        <v>569</v>
      </c>
      <c r="I323" s="93" t="s">
        <v>854</v>
      </c>
      <c r="J323" s="94" t="s">
        <v>858</v>
      </c>
    </row>
    <row r="324" spans="1:10" ht="24" customHeight="1" x14ac:dyDescent="0.25">
      <c r="A324" s="58"/>
      <c r="B324" s="88"/>
      <c r="C324" s="89"/>
      <c r="D324" s="89"/>
      <c r="E324" s="90"/>
      <c r="F324" s="91"/>
      <c r="G324" s="92"/>
      <c r="H324" s="59"/>
      <c r="I324" s="93"/>
      <c r="J324" s="94"/>
    </row>
    <row r="325" spans="1:10" ht="50.25" customHeight="1" x14ac:dyDescent="0.25">
      <c r="A325" s="58" t="s">
        <v>804</v>
      </c>
      <c r="B325" s="88" t="s">
        <v>99</v>
      </c>
      <c r="C325" s="89" t="s">
        <v>662</v>
      </c>
      <c r="D325" s="89" t="s">
        <v>663</v>
      </c>
      <c r="E325" s="90" t="s">
        <v>664</v>
      </c>
      <c r="F325" s="91">
        <v>971425906</v>
      </c>
      <c r="G325" s="92"/>
      <c r="H325" s="59" t="s">
        <v>569</v>
      </c>
      <c r="I325" s="93" t="s">
        <v>854</v>
      </c>
      <c r="J325" s="94" t="s">
        <v>858</v>
      </c>
    </row>
    <row r="326" spans="1:10" ht="24" customHeight="1" x14ac:dyDescent="0.25">
      <c r="A326" s="58"/>
      <c r="B326" s="88"/>
      <c r="C326" s="89"/>
      <c r="D326" s="89"/>
      <c r="E326" s="90"/>
      <c r="F326" s="91"/>
      <c r="G326" s="92"/>
      <c r="H326" s="59"/>
      <c r="I326" s="93"/>
      <c r="J326" s="94"/>
    </row>
    <row r="327" spans="1:10" ht="60" customHeight="1" x14ac:dyDescent="0.25">
      <c r="A327" s="58" t="s">
        <v>805</v>
      </c>
      <c r="B327" s="88" t="s">
        <v>99</v>
      </c>
      <c r="C327" s="89" t="s">
        <v>665</v>
      </c>
      <c r="D327" s="89" t="s">
        <v>667</v>
      </c>
      <c r="E327" s="90" t="s">
        <v>668</v>
      </c>
      <c r="F327" s="91">
        <v>638703997</v>
      </c>
      <c r="G327" s="92"/>
      <c r="H327" s="59" t="s">
        <v>569</v>
      </c>
      <c r="I327" s="93" t="s">
        <v>854</v>
      </c>
      <c r="J327" s="94" t="s">
        <v>858</v>
      </c>
    </row>
    <row r="328" spans="1:10" ht="24" customHeight="1" x14ac:dyDescent="0.25">
      <c r="A328" s="58"/>
      <c r="B328" s="88"/>
      <c r="C328" s="89"/>
      <c r="D328" s="89"/>
      <c r="E328" s="90"/>
      <c r="F328" s="91"/>
      <c r="G328" s="92"/>
      <c r="H328" s="59"/>
      <c r="I328" s="93"/>
      <c r="J328" s="94"/>
    </row>
    <row r="329" spans="1:10" ht="63.75" customHeight="1" x14ac:dyDescent="0.25">
      <c r="A329" s="58" t="s">
        <v>806</v>
      </c>
      <c r="B329" s="88" t="s">
        <v>99</v>
      </c>
      <c r="C329" s="89" t="s">
        <v>669</v>
      </c>
      <c r="D329" s="89" t="s">
        <v>670</v>
      </c>
      <c r="E329" s="90" t="s">
        <v>671</v>
      </c>
      <c r="F329" s="91">
        <v>936595436</v>
      </c>
      <c r="G329" s="92"/>
      <c r="H329" s="59" t="s">
        <v>569</v>
      </c>
      <c r="I329" s="93" t="s">
        <v>854</v>
      </c>
      <c r="J329" s="94" t="s">
        <v>858</v>
      </c>
    </row>
    <row r="330" spans="1:10" ht="24" customHeight="1" x14ac:dyDescent="0.25">
      <c r="A330" s="58"/>
      <c r="B330" s="88"/>
      <c r="C330" s="89"/>
      <c r="D330" s="89"/>
      <c r="E330" s="90"/>
      <c r="F330" s="91"/>
      <c r="G330" s="92"/>
      <c r="H330" s="59"/>
      <c r="I330" s="93"/>
      <c r="J330" s="94"/>
    </row>
    <row r="331" spans="1:10" ht="51.75" customHeight="1" x14ac:dyDescent="0.25">
      <c r="A331" s="58" t="s">
        <v>807</v>
      </c>
      <c r="B331" s="88" t="s">
        <v>99</v>
      </c>
      <c r="C331" s="89" t="s">
        <v>672</v>
      </c>
      <c r="D331" s="89" t="s">
        <v>649</v>
      </c>
      <c r="E331" s="90" t="s">
        <v>673</v>
      </c>
      <c r="F331" s="91">
        <v>871624715</v>
      </c>
      <c r="G331" s="92"/>
      <c r="H331" s="59" t="s">
        <v>569</v>
      </c>
      <c r="I331" s="93" t="s">
        <v>854</v>
      </c>
      <c r="J331" s="94" t="s">
        <v>858</v>
      </c>
    </row>
    <row r="332" spans="1:10" ht="24" customHeight="1" x14ac:dyDescent="0.25">
      <c r="A332" s="58"/>
      <c r="B332" s="88"/>
      <c r="C332" s="89"/>
      <c r="D332" s="89"/>
      <c r="E332" s="90"/>
      <c r="F332" s="91"/>
      <c r="G332" s="92"/>
      <c r="H332" s="59"/>
      <c r="I332" s="93"/>
      <c r="J332" s="94"/>
    </row>
    <row r="333" spans="1:10" ht="58.5" customHeight="1" x14ac:dyDescent="0.25">
      <c r="A333" s="58" t="s">
        <v>808</v>
      </c>
      <c r="B333" s="88" t="s">
        <v>100</v>
      </c>
      <c r="C333" s="89" t="s">
        <v>674</v>
      </c>
      <c r="D333" s="89" t="s">
        <v>675</v>
      </c>
      <c r="E333" s="90" t="s">
        <v>676</v>
      </c>
      <c r="F333" s="91">
        <v>800871457</v>
      </c>
      <c r="G333" s="92"/>
      <c r="H333" s="59" t="s">
        <v>569</v>
      </c>
      <c r="I333" s="93" t="s">
        <v>854</v>
      </c>
      <c r="J333" s="94" t="s">
        <v>858</v>
      </c>
    </row>
    <row r="334" spans="1:10" ht="24.75" customHeight="1" x14ac:dyDescent="0.25">
      <c r="A334" s="58"/>
      <c r="B334" s="88"/>
      <c r="C334" s="89"/>
      <c r="D334" s="89"/>
      <c r="E334" s="90"/>
      <c r="F334" s="91"/>
      <c r="G334" s="92"/>
      <c r="H334" s="59"/>
      <c r="I334" s="93"/>
      <c r="J334" s="94"/>
    </row>
    <row r="335" spans="1:10" ht="50.25" customHeight="1" x14ac:dyDescent="0.25">
      <c r="A335" s="58" t="s">
        <v>809</v>
      </c>
      <c r="B335" s="88" t="s">
        <v>100</v>
      </c>
      <c r="C335" s="89" t="s">
        <v>677</v>
      </c>
      <c r="D335" s="89" t="s">
        <v>649</v>
      </c>
      <c r="E335" s="90" t="s">
        <v>678</v>
      </c>
      <c r="F335" s="91">
        <v>653756497</v>
      </c>
      <c r="G335" s="92"/>
      <c r="H335" s="59" t="s">
        <v>569</v>
      </c>
      <c r="I335" s="93" t="s">
        <v>854</v>
      </c>
      <c r="J335" s="94" t="s">
        <v>858</v>
      </c>
    </row>
    <row r="336" spans="1:10" ht="24" customHeight="1" x14ac:dyDescent="0.25">
      <c r="A336" s="58"/>
      <c r="B336" s="88"/>
      <c r="C336" s="89"/>
      <c r="D336" s="89"/>
      <c r="E336" s="90"/>
      <c r="F336" s="91"/>
      <c r="G336" s="92"/>
      <c r="H336" s="59"/>
      <c r="I336" s="93"/>
      <c r="J336" s="94"/>
    </row>
    <row r="337" spans="1:10" ht="54" customHeight="1" x14ac:dyDescent="0.25">
      <c r="A337" s="58" t="s">
        <v>810</v>
      </c>
      <c r="B337" s="88" t="s">
        <v>100</v>
      </c>
      <c r="C337" s="89" t="s">
        <v>679</v>
      </c>
      <c r="D337" s="89" t="s">
        <v>680</v>
      </c>
      <c r="E337" s="90" t="s">
        <v>681</v>
      </c>
      <c r="F337" s="91" t="s">
        <v>208</v>
      </c>
      <c r="G337" s="92"/>
      <c r="H337" s="59" t="s">
        <v>569</v>
      </c>
      <c r="I337" s="93" t="s">
        <v>854</v>
      </c>
      <c r="J337" s="94" t="s">
        <v>858</v>
      </c>
    </row>
    <row r="338" spans="1:10" ht="24" customHeight="1" x14ac:dyDescent="0.25">
      <c r="A338" s="58"/>
      <c r="B338" s="88"/>
      <c r="C338" s="89"/>
      <c r="D338" s="89"/>
      <c r="E338" s="90"/>
      <c r="F338" s="91"/>
      <c r="G338" s="92"/>
      <c r="H338" s="59"/>
      <c r="I338" s="93"/>
      <c r="J338" s="94"/>
    </row>
    <row r="339" spans="1:10" ht="60" customHeight="1" x14ac:dyDescent="0.25">
      <c r="A339" s="58" t="s">
        <v>811</v>
      </c>
      <c r="B339" s="88" t="s">
        <v>99</v>
      </c>
      <c r="C339" s="89" t="s">
        <v>682</v>
      </c>
      <c r="D339" s="89" t="s">
        <v>649</v>
      </c>
      <c r="E339" s="90" t="s">
        <v>683</v>
      </c>
      <c r="F339" s="91">
        <v>892604967</v>
      </c>
      <c r="G339" s="92"/>
      <c r="H339" s="59" t="s">
        <v>569</v>
      </c>
      <c r="I339" s="93" t="s">
        <v>854</v>
      </c>
      <c r="J339" s="94" t="s">
        <v>858</v>
      </c>
    </row>
    <row r="340" spans="1:10" ht="24" customHeight="1" x14ac:dyDescent="0.25">
      <c r="A340" s="58"/>
      <c r="B340" s="88"/>
      <c r="C340" s="89"/>
      <c r="D340" s="89"/>
      <c r="E340" s="90"/>
      <c r="F340" s="91"/>
      <c r="G340" s="92"/>
      <c r="H340" s="59"/>
      <c r="I340" s="93"/>
      <c r="J340" s="94"/>
    </row>
    <row r="341" spans="1:10" ht="60" customHeight="1" x14ac:dyDescent="0.25">
      <c r="A341" s="58" t="s">
        <v>812</v>
      </c>
      <c r="B341" s="96" t="s">
        <v>99</v>
      </c>
      <c r="C341" s="71" t="s">
        <v>878</v>
      </c>
      <c r="D341" s="71" t="s">
        <v>879</v>
      </c>
      <c r="E341" s="66" t="s">
        <v>880</v>
      </c>
      <c r="F341" s="97">
        <v>879097688</v>
      </c>
      <c r="G341" s="59" t="s">
        <v>569</v>
      </c>
      <c r="H341" s="59"/>
      <c r="I341" s="63" t="s">
        <v>65</v>
      </c>
      <c r="J341" s="77" t="s">
        <v>877</v>
      </c>
    </row>
    <row r="342" spans="1:10" ht="24" customHeight="1" x14ac:dyDescent="0.25">
      <c r="A342" s="58"/>
      <c r="B342" s="96"/>
      <c r="C342" s="71"/>
      <c r="D342" s="71"/>
      <c r="E342" s="66"/>
      <c r="F342" s="97"/>
      <c r="G342" s="59"/>
      <c r="H342" s="59"/>
      <c r="I342" s="63"/>
      <c r="J342" s="77"/>
    </row>
    <row r="343" spans="1:10" ht="59.25" customHeight="1" x14ac:dyDescent="0.25">
      <c r="A343" s="58" t="s">
        <v>813</v>
      </c>
      <c r="B343" s="96" t="s">
        <v>99</v>
      </c>
      <c r="C343" s="71" t="s">
        <v>881</v>
      </c>
      <c r="D343" s="71" t="s">
        <v>882</v>
      </c>
      <c r="E343" s="66" t="s">
        <v>883</v>
      </c>
      <c r="F343" s="97">
        <v>983821286</v>
      </c>
      <c r="G343" s="59" t="s">
        <v>569</v>
      </c>
      <c r="H343" s="59"/>
      <c r="I343" s="63" t="s">
        <v>65</v>
      </c>
      <c r="J343" s="77" t="s">
        <v>877</v>
      </c>
    </row>
    <row r="344" spans="1:10" ht="24" customHeight="1" x14ac:dyDescent="0.25">
      <c r="A344" s="58"/>
      <c r="B344" s="96"/>
      <c r="C344" s="71"/>
      <c r="D344" s="71"/>
      <c r="E344" s="66"/>
      <c r="F344" s="97"/>
      <c r="G344" s="59"/>
      <c r="H344" s="59"/>
      <c r="I344" s="63"/>
      <c r="J344" s="77"/>
    </row>
    <row r="345" spans="1:10" ht="50.25" customHeight="1" x14ac:dyDescent="0.25">
      <c r="A345" s="58" t="s">
        <v>814</v>
      </c>
      <c r="B345" s="96" t="s">
        <v>99</v>
      </c>
      <c r="C345" s="71" t="s">
        <v>884</v>
      </c>
      <c r="D345" s="71" t="s">
        <v>233</v>
      </c>
      <c r="E345" s="66" t="s">
        <v>885</v>
      </c>
      <c r="F345" s="97">
        <v>626752328</v>
      </c>
      <c r="G345" s="59" t="s">
        <v>569</v>
      </c>
      <c r="H345" s="59"/>
      <c r="I345" s="63" t="s">
        <v>65</v>
      </c>
      <c r="J345" s="77" t="s">
        <v>877</v>
      </c>
    </row>
    <row r="346" spans="1:10" ht="24" customHeight="1" x14ac:dyDescent="0.25">
      <c r="A346" s="58"/>
      <c r="B346" s="96"/>
      <c r="C346" s="71"/>
      <c r="D346" s="71"/>
      <c r="E346" s="66"/>
      <c r="F346" s="97"/>
      <c r="G346" s="59"/>
      <c r="H346" s="59"/>
      <c r="I346" s="63"/>
      <c r="J346" s="77"/>
    </row>
    <row r="347" spans="1:10" ht="48" customHeight="1" x14ac:dyDescent="0.25">
      <c r="A347" s="58" t="s">
        <v>815</v>
      </c>
      <c r="B347" s="96" t="s">
        <v>99</v>
      </c>
      <c r="C347" s="71" t="s">
        <v>886</v>
      </c>
      <c r="D347" s="71" t="s">
        <v>233</v>
      </c>
      <c r="E347" s="66" t="s">
        <v>887</v>
      </c>
      <c r="F347" s="97" t="s">
        <v>208</v>
      </c>
      <c r="G347" s="59" t="s">
        <v>569</v>
      </c>
      <c r="H347" s="59"/>
      <c r="I347" s="63" t="s">
        <v>65</v>
      </c>
      <c r="J347" s="77" t="s">
        <v>877</v>
      </c>
    </row>
    <row r="348" spans="1:10" ht="24" customHeight="1" x14ac:dyDescent="0.25">
      <c r="A348" s="58"/>
      <c r="B348" s="96"/>
      <c r="C348" s="71"/>
      <c r="D348" s="71"/>
      <c r="E348" s="66"/>
      <c r="F348" s="97"/>
      <c r="G348" s="59"/>
      <c r="H348" s="59"/>
      <c r="I348" s="63"/>
      <c r="J348" s="77"/>
    </row>
    <row r="349" spans="1:10" ht="55.5" customHeight="1" x14ac:dyDescent="0.25">
      <c r="A349" s="58" t="s">
        <v>816</v>
      </c>
      <c r="B349" s="96" t="s">
        <v>99</v>
      </c>
      <c r="C349" s="71" t="s">
        <v>888</v>
      </c>
      <c r="D349" s="71" t="s">
        <v>889</v>
      </c>
      <c r="E349" s="66" t="s">
        <v>890</v>
      </c>
      <c r="F349" s="97" t="s">
        <v>208</v>
      </c>
      <c r="G349" s="59" t="s">
        <v>569</v>
      </c>
      <c r="H349" s="59"/>
      <c r="I349" s="63" t="s">
        <v>65</v>
      </c>
      <c r="J349" s="77" t="s">
        <v>877</v>
      </c>
    </row>
    <row r="350" spans="1:10" ht="24" customHeight="1" x14ac:dyDescent="0.25">
      <c r="A350" s="58"/>
      <c r="B350" s="96"/>
      <c r="C350" s="71"/>
      <c r="D350" s="71"/>
      <c r="E350" s="66"/>
      <c r="F350" s="97"/>
      <c r="G350" s="59"/>
      <c r="H350" s="59"/>
      <c r="I350" s="63"/>
      <c r="J350" s="77"/>
    </row>
    <row r="351" spans="1:10" ht="45.75" customHeight="1" x14ac:dyDescent="0.25">
      <c r="A351" s="58" t="s">
        <v>817</v>
      </c>
      <c r="B351" s="96" t="s">
        <v>100</v>
      </c>
      <c r="C351" s="71" t="s">
        <v>891</v>
      </c>
      <c r="D351" s="71" t="s">
        <v>892</v>
      </c>
      <c r="E351" s="66" t="s">
        <v>893</v>
      </c>
      <c r="F351" s="97">
        <v>809168743</v>
      </c>
      <c r="G351" s="59" t="s">
        <v>569</v>
      </c>
      <c r="H351" s="59"/>
      <c r="I351" s="63" t="s">
        <v>65</v>
      </c>
      <c r="J351" s="77" t="s">
        <v>877</v>
      </c>
    </row>
    <row r="352" spans="1:10" ht="24" customHeight="1" x14ac:dyDescent="0.25">
      <c r="A352" s="58"/>
      <c r="B352" s="96"/>
      <c r="C352" s="71"/>
      <c r="D352" s="71"/>
      <c r="E352" s="66"/>
      <c r="F352" s="97"/>
      <c r="G352" s="59"/>
      <c r="H352" s="59"/>
      <c r="I352" s="63"/>
      <c r="J352" s="77"/>
    </row>
    <row r="353" spans="1:10" ht="45.75" customHeight="1" x14ac:dyDescent="0.25">
      <c r="A353" s="58" t="s">
        <v>818</v>
      </c>
      <c r="B353" s="96" t="s">
        <v>99</v>
      </c>
      <c r="C353" s="71" t="s">
        <v>894</v>
      </c>
      <c r="D353" s="71" t="s">
        <v>895</v>
      </c>
      <c r="E353" s="66" t="s">
        <v>896</v>
      </c>
      <c r="F353" s="97">
        <v>943217111</v>
      </c>
      <c r="G353" s="59" t="s">
        <v>569</v>
      </c>
      <c r="H353" s="59"/>
      <c r="I353" s="63" t="s">
        <v>65</v>
      </c>
      <c r="J353" s="77" t="s">
        <v>877</v>
      </c>
    </row>
    <row r="354" spans="1:10" ht="24" customHeight="1" x14ac:dyDescent="0.25">
      <c r="A354" s="58"/>
      <c r="B354" s="96"/>
      <c r="C354" s="71"/>
      <c r="D354" s="71"/>
      <c r="E354" s="66"/>
      <c r="F354" s="97"/>
      <c r="G354" s="59"/>
      <c r="H354" s="59"/>
      <c r="I354" s="63"/>
      <c r="J354" s="77"/>
    </row>
    <row r="355" spans="1:10" ht="50.25" customHeight="1" x14ac:dyDescent="0.25">
      <c r="A355" s="58" t="s">
        <v>819</v>
      </c>
      <c r="B355" s="96" t="s">
        <v>99</v>
      </c>
      <c r="C355" s="71" t="s">
        <v>897</v>
      </c>
      <c r="D355" s="71" t="s">
        <v>898</v>
      </c>
      <c r="E355" s="66" t="s">
        <v>899</v>
      </c>
      <c r="F355" s="97">
        <v>853259731</v>
      </c>
      <c r="G355" s="59" t="s">
        <v>569</v>
      </c>
      <c r="H355" s="59"/>
      <c r="I355" s="63" t="s">
        <v>65</v>
      </c>
      <c r="J355" s="77" t="s">
        <v>877</v>
      </c>
    </row>
    <row r="356" spans="1:10" ht="24" customHeight="1" x14ac:dyDescent="0.25">
      <c r="A356" s="58"/>
      <c r="B356" s="96"/>
      <c r="C356" s="71"/>
      <c r="D356" s="71"/>
      <c r="E356" s="66"/>
      <c r="F356" s="97"/>
      <c r="G356" s="59"/>
      <c r="H356" s="59"/>
      <c r="I356" s="63"/>
      <c r="J356" s="77"/>
    </row>
    <row r="357" spans="1:10" ht="50.25" customHeight="1" x14ac:dyDescent="0.25">
      <c r="A357" s="58" t="s">
        <v>820</v>
      </c>
      <c r="B357" s="96" t="s">
        <v>60</v>
      </c>
      <c r="C357" s="71" t="s">
        <v>900</v>
      </c>
      <c r="D357" s="71" t="s">
        <v>901</v>
      </c>
      <c r="E357" s="66" t="s">
        <v>902</v>
      </c>
      <c r="F357" s="97">
        <v>897848140</v>
      </c>
      <c r="G357" s="59" t="s">
        <v>569</v>
      </c>
      <c r="H357" s="59"/>
      <c r="I357" s="63" t="s">
        <v>65</v>
      </c>
      <c r="J357" s="77" t="s">
        <v>877</v>
      </c>
    </row>
    <row r="358" spans="1:10" ht="24" customHeight="1" x14ac:dyDescent="0.25">
      <c r="A358" s="58"/>
      <c r="B358" s="96"/>
      <c r="C358" s="71"/>
      <c r="D358" s="71"/>
      <c r="E358" s="66"/>
      <c r="F358" s="97"/>
      <c r="G358" s="59"/>
      <c r="H358" s="59"/>
      <c r="I358" s="63"/>
      <c r="J358" s="77"/>
    </row>
    <row r="359" spans="1:10" ht="47.25" customHeight="1" x14ac:dyDescent="0.25">
      <c r="A359" s="58" t="s">
        <v>821</v>
      </c>
      <c r="B359" s="96" t="s">
        <v>99</v>
      </c>
      <c r="C359" s="71" t="s">
        <v>903</v>
      </c>
      <c r="D359" s="71" t="s">
        <v>904</v>
      </c>
      <c r="E359" s="66" t="s">
        <v>890</v>
      </c>
      <c r="F359" s="97">
        <v>970638960</v>
      </c>
      <c r="G359" s="59" t="s">
        <v>569</v>
      </c>
      <c r="H359" s="59"/>
      <c r="I359" s="63" t="s">
        <v>65</v>
      </c>
      <c r="J359" s="77" t="s">
        <v>877</v>
      </c>
    </row>
    <row r="360" spans="1:10" ht="24" customHeight="1" x14ac:dyDescent="0.25">
      <c r="A360" s="58"/>
      <c r="B360" s="96"/>
      <c r="C360" s="71"/>
      <c r="D360" s="71"/>
      <c r="E360" s="66"/>
      <c r="F360" s="97"/>
      <c r="G360" s="59"/>
      <c r="H360" s="59"/>
      <c r="I360" s="63"/>
      <c r="J360" s="77"/>
    </row>
    <row r="361" spans="1:10" ht="48" customHeight="1" x14ac:dyDescent="0.25">
      <c r="A361" s="58" t="s">
        <v>822</v>
      </c>
      <c r="B361" s="96" t="s">
        <v>99</v>
      </c>
      <c r="C361" s="71" t="s">
        <v>905</v>
      </c>
      <c r="D361" s="71" t="s">
        <v>889</v>
      </c>
      <c r="E361" s="66" t="s">
        <v>906</v>
      </c>
      <c r="F361" s="97">
        <v>959145735</v>
      </c>
      <c r="G361" s="59" t="s">
        <v>569</v>
      </c>
      <c r="H361" s="59"/>
      <c r="I361" s="63" t="s">
        <v>65</v>
      </c>
      <c r="J361" s="77" t="s">
        <v>877</v>
      </c>
    </row>
    <row r="362" spans="1:10" ht="24" customHeight="1" x14ac:dyDescent="0.25">
      <c r="A362" s="58"/>
      <c r="B362" s="96"/>
      <c r="C362" s="71"/>
      <c r="D362" s="71"/>
      <c r="E362" s="66"/>
      <c r="F362" s="97"/>
      <c r="G362" s="59"/>
      <c r="H362" s="59"/>
      <c r="I362" s="63"/>
      <c r="J362" s="77"/>
    </row>
    <row r="363" spans="1:10" ht="48" customHeight="1" x14ac:dyDescent="0.25">
      <c r="A363" s="58" t="s">
        <v>823</v>
      </c>
      <c r="B363" s="96" t="s">
        <v>99</v>
      </c>
      <c r="C363" s="71" t="s">
        <v>907</v>
      </c>
      <c r="D363" s="71" t="s">
        <v>889</v>
      </c>
      <c r="E363" s="66" t="s">
        <v>906</v>
      </c>
      <c r="F363" s="97">
        <v>896827164</v>
      </c>
      <c r="G363" s="59" t="s">
        <v>569</v>
      </c>
      <c r="H363" s="59"/>
      <c r="I363" s="63" t="s">
        <v>65</v>
      </c>
      <c r="J363" s="77" t="s">
        <v>877</v>
      </c>
    </row>
    <row r="364" spans="1:10" ht="24" customHeight="1" x14ac:dyDescent="0.25">
      <c r="A364" s="58"/>
      <c r="B364" s="96"/>
      <c r="C364" s="71"/>
      <c r="D364" s="71"/>
      <c r="E364" s="66"/>
      <c r="F364" s="97"/>
      <c r="G364" s="59"/>
      <c r="H364" s="59"/>
      <c r="I364" s="63"/>
      <c r="J364" s="77"/>
    </row>
    <row r="365" spans="1:10" ht="49.5" customHeight="1" x14ac:dyDescent="0.25">
      <c r="A365" s="58" t="s">
        <v>824</v>
      </c>
      <c r="B365" s="96" t="s">
        <v>100</v>
      </c>
      <c r="C365" s="71" t="s">
        <v>908</v>
      </c>
      <c r="D365" s="71" t="s">
        <v>898</v>
      </c>
      <c r="E365" s="66" t="s">
        <v>909</v>
      </c>
      <c r="F365" s="97">
        <v>897841434</v>
      </c>
      <c r="G365" s="59" t="s">
        <v>569</v>
      </c>
      <c r="H365" s="59"/>
      <c r="I365" s="63" t="s">
        <v>65</v>
      </c>
      <c r="J365" s="77" t="s">
        <v>877</v>
      </c>
    </row>
    <row r="366" spans="1:10" ht="24" customHeight="1" x14ac:dyDescent="0.25">
      <c r="A366" s="58"/>
      <c r="B366" s="96"/>
      <c r="C366" s="71"/>
      <c r="D366" s="71"/>
      <c r="E366" s="66"/>
      <c r="F366" s="97"/>
      <c r="G366" s="59"/>
      <c r="H366" s="59"/>
      <c r="I366" s="63"/>
      <c r="J366" s="77"/>
    </row>
    <row r="367" spans="1:10" ht="44.25" customHeight="1" x14ac:dyDescent="0.25">
      <c r="A367" s="58" t="s">
        <v>825</v>
      </c>
      <c r="B367" s="96" t="s">
        <v>60</v>
      </c>
      <c r="C367" s="71" t="s">
        <v>910</v>
      </c>
      <c r="D367" s="71" t="s">
        <v>911</v>
      </c>
      <c r="E367" s="66" t="s">
        <v>912</v>
      </c>
      <c r="F367" s="97" t="s">
        <v>208</v>
      </c>
      <c r="G367" s="59" t="s">
        <v>569</v>
      </c>
      <c r="H367" s="59"/>
      <c r="I367" s="63" t="s">
        <v>65</v>
      </c>
      <c r="J367" s="77" t="s">
        <v>877</v>
      </c>
    </row>
    <row r="368" spans="1:10" ht="24" customHeight="1" x14ac:dyDescent="0.25">
      <c r="A368" s="58"/>
      <c r="B368" s="96"/>
      <c r="C368" s="71"/>
      <c r="D368" s="71"/>
      <c r="E368" s="66"/>
      <c r="F368" s="97"/>
      <c r="G368" s="59"/>
      <c r="H368" s="59"/>
      <c r="I368" s="63"/>
      <c r="J368" s="77"/>
    </row>
    <row r="369" spans="1:10" ht="51.75" customHeight="1" x14ac:dyDescent="0.25">
      <c r="A369" s="58" t="s">
        <v>826</v>
      </c>
      <c r="B369" s="96" t="s">
        <v>99</v>
      </c>
      <c r="C369" s="71" t="s">
        <v>913</v>
      </c>
      <c r="D369" s="71" t="s">
        <v>233</v>
      </c>
      <c r="E369" s="66" t="s">
        <v>914</v>
      </c>
      <c r="F369" s="97" t="s">
        <v>208</v>
      </c>
      <c r="G369" s="59" t="s">
        <v>569</v>
      </c>
      <c r="H369" s="59"/>
      <c r="I369" s="63" t="s">
        <v>65</v>
      </c>
      <c r="J369" s="77" t="s">
        <v>877</v>
      </c>
    </row>
    <row r="370" spans="1:10" ht="24" customHeight="1" x14ac:dyDescent="0.25">
      <c r="A370" s="58"/>
      <c r="B370" s="96"/>
      <c r="C370" s="71"/>
      <c r="D370" s="71"/>
      <c r="E370" s="66"/>
      <c r="F370" s="97"/>
      <c r="G370" s="59"/>
      <c r="H370" s="59"/>
      <c r="I370" s="63"/>
      <c r="J370" s="77"/>
    </row>
    <row r="371" spans="1:10" ht="60" customHeight="1" x14ac:dyDescent="0.25">
      <c r="A371" s="58" t="s">
        <v>827</v>
      </c>
      <c r="B371" s="96" t="s">
        <v>99</v>
      </c>
      <c r="C371" s="71" t="s">
        <v>915</v>
      </c>
      <c r="D371" s="71" t="s">
        <v>889</v>
      </c>
      <c r="E371" s="66" t="s">
        <v>916</v>
      </c>
      <c r="F371" s="97">
        <v>870117998</v>
      </c>
      <c r="G371" s="59" t="s">
        <v>569</v>
      </c>
      <c r="H371" s="59"/>
      <c r="I371" s="63" t="s">
        <v>65</v>
      </c>
      <c r="J371" s="77" t="s">
        <v>877</v>
      </c>
    </row>
    <row r="372" spans="1:10" ht="24" customHeight="1" x14ac:dyDescent="0.25">
      <c r="A372" s="58"/>
      <c r="B372" s="96"/>
      <c r="C372" s="71"/>
      <c r="D372" s="71"/>
      <c r="E372" s="66"/>
      <c r="F372" s="97"/>
      <c r="G372" s="59"/>
      <c r="H372" s="59"/>
      <c r="I372" s="63"/>
      <c r="J372" s="77"/>
    </row>
    <row r="373" spans="1:10" ht="60" customHeight="1" x14ac:dyDescent="0.25">
      <c r="A373" s="58" t="s">
        <v>828</v>
      </c>
      <c r="B373" s="96" t="s">
        <v>60</v>
      </c>
      <c r="C373" s="71" t="s">
        <v>936</v>
      </c>
      <c r="D373" s="71" t="s">
        <v>937</v>
      </c>
      <c r="E373" s="66" t="s">
        <v>975</v>
      </c>
      <c r="F373" s="97" t="s">
        <v>208</v>
      </c>
      <c r="G373" s="59" t="s">
        <v>569</v>
      </c>
      <c r="H373" s="59"/>
      <c r="I373" s="63" t="s">
        <v>65</v>
      </c>
      <c r="J373" s="77" t="s">
        <v>877</v>
      </c>
    </row>
    <row r="374" spans="1:10" ht="24" customHeight="1" x14ac:dyDescent="0.25">
      <c r="A374" s="58"/>
      <c r="B374" s="96"/>
      <c r="C374" s="71"/>
      <c r="D374" s="71"/>
      <c r="E374" s="66"/>
      <c r="F374" s="97"/>
      <c r="G374" s="59"/>
      <c r="H374" s="59"/>
      <c r="I374" s="63"/>
      <c r="J374" s="77"/>
    </row>
    <row r="375" spans="1:10" ht="60" customHeight="1" x14ac:dyDescent="0.25">
      <c r="A375" s="58" t="s">
        <v>829</v>
      </c>
      <c r="B375" s="96" t="s">
        <v>60</v>
      </c>
      <c r="C375" s="71" t="s">
        <v>938</v>
      </c>
      <c r="D375" s="71" t="s">
        <v>904</v>
      </c>
      <c r="E375" s="66" t="s">
        <v>893</v>
      </c>
      <c r="F375" s="97" t="s">
        <v>208</v>
      </c>
      <c r="G375" s="59" t="s">
        <v>569</v>
      </c>
      <c r="H375" s="59"/>
      <c r="I375" s="63" t="s">
        <v>65</v>
      </c>
      <c r="J375" s="77" t="s">
        <v>877</v>
      </c>
    </row>
    <row r="376" spans="1:10" ht="24" customHeight="1" x14ac:dyDescent="0.25">
      <c r="A376" s="58"/>
      <c r="B376" s="96"/>
      <c r="C376" s="71"/>
      <c r="D376" s="71"/>
      <c r="E376" s="66"/>
      <c r="F376" s="97"/>
      <c r="G376" s="59"/>
      <c r="H376" s="59"/>
      <c r="I376" s="63"/>
      <c r="J376" s="77"/>
    </row>
    <row r="377" spans="1:10" ht="60" customHeight="1" x14ac:dyDescent="0.25">
      <c r="A377" s="58" t="s">
        <v>830</v>
      </c>
      <c r="B377" s="96" t="s">
        <v>60</v>
      </c>
      <c r="C377" s="71" t="s">
        <v>939</v>
      </c>
      <c r="D377" s="71" t="s">
        <v>889</v>
      </c>
      <c r="E377" s="66" t="s">
        <v>916</v>
      </c>
      <c r="F377" s="97" t="s">
        <v>208</v>
      </c>
      <c r="G377" s="59" t="s">
        <v>569</v>
      </c>
      <c r="H377" s="59"/>
      <c r="I377" s="63" t="s">
        <v>65</v>
      </c>
      <c r="J377" s="77" t="s">
        <v>877</v>
      </c>
    </row>
    <row r="378" spans="1:10" ht="24" customHeight="1" x14ac:dyDescent="0.25">
      <c r="A378" s="58"/>
      <c r="B378" s="96"/>
      <c r="C378" s="71"/>
      <c r="D378" s="71"/>
      <c r="E378" s="66"/>
      <c r="F378" s="97"/>
      <c r="G378" s="59"/>
      <c r="H378" s="59"/>
      <c r="I378" s="63"/>
      <c r="J378" s="77"/>
    </row>
    <row r="379" spans="1:10" ht="60" customHeight="1" x14ac:dyDescent="0.25">
      <c r="A379" s="58" t="s">
        <v>831</v>
      </c>
      <c r="B379" s="96" t="s">
        <v>100</v>
      </c>
      <c r="C379" s="71" t="s">
        <v>940</v>
      </c>
      <c r="D379" s="71" t="s">
        <v>941</v>
      </c>
      <c r="E379" s="66" t="s">
        <v>970</v>
      </c>
      <c r="F379" s="97" t="s">
        <v>208</v>
      </c>
      <c r="G379" s="59" t="s">
        <v>569</v>
      </c>
      <c r="H379" s="59"/>
      <c r="I379" s="63" t="s">
        <v>65</v>
      </c>
      <c r="J379" s="77" t="s">
        <v>877</v>
      </c>
    </row>
    <row r="380" spans="1:10" ht="24" customHeight="1" x14ac:dyDescent="0.25">
      <c r="A380" s="58"/>
      <c r="B380" s="96"/>
      <c r="C380" s="71"/>
      <c r="D380" s="71"/>
      <c r="E380" s="66"/>
      <c r="F380" s="97"/>
      <c r="G380" s="59"/>
      <c r="H380" s="59"/>
      <c r="I380" s="63"/>
      <c r="J380" s="77"/>
    </row>
    <row r="381" spans="1:10" ht="60" customHeight="1" x14ac:dyDescent="0.25">
      <c r="A381" s="58" t="s">
        <v>832</v>
      </c>
      <c r="B381" s="96" t="s">
        <v>60</v>
      </c>
      <c r="C381" s="71" t="s">
        <v>942</v>
      </c>
      <c r="D381" s="71" t="s">
        <v>889</v>
      </c>
      <c r="E381" s="66" t="s">
        <v>970</v>
      </c>
      <c r="F381" s="97">
        <v>955485158</v>
      </c>
      <c r="G381" s="59" t="s">
        <v>569</v>
      </c>
      <c r="H381" s="59"/>
      <c r="I381" s="63" t="s">
        <v>65</v>
      </c>
      <c r="J381" s="77" t="s">
        <v>877</v>
      </c>
    </row>
    <row r="382" spans="1:10" ht="24" customHeight="1" x14ac:dyDescent="0.25">
      <c r="A382" s="58"/>
      <c r="B382" s="96"/>
      <c r="C382" s="71"/>
      <c r="D382" s="71"/>
      <c r="E382" s="66"/>
      <c r="F382" s="97"/>
      <c r="G382" s="59"/>
      <c r="H382" s="59"/>
      <c r="I382" s="63"/>
      <c r="J382" s="77"/>
    </row>
    <row r="383" spans="1:10" ht="60" customHeight="1" x14ac:dyDescent="0.25">
      <c r="A383" s="58" t="s">
        <v>833</v>
      </c>
      <c r="B383" s="96" t="s">
        <v>100</v>
      </c>
      <c r="C383" s="71" t="s">
        <v>666</v>
      </c>
      <c r="D383" s="71" t="s">
        <v>977</v>
      </c>
      <c r="E383" s="66" t="s">
        <v>978</v>
      </c>
      <c r="F383" s="97">
        <v>966168700</v>
      </c>
      <c r="G383" s="59" t="s">
        <v>569</v>
      </c>
      <c r="H383" s="59"/>
      <c r="I383" s="63" t="s">
        <v>65</v>
      </c>
      <c r="J383" s="77" t="s">
        <v>877</v>
      </c>
    </row>
    <row r="384" spans="1:10" ht="24" customHeight="1" x14ac:dyDescent="0.25">
      <c r="A384" s="58"/>
      <c r="B384" s="96"/>
      <c r="C384" s="71"/>
      <c r="D384" s="71"/>
      <c r="E384" s="66"/>
      <c r="F384" s="97"/>
      <c r="G384" s="59"/>
      <c r="H384" s="59"/>
      <c r="I384" s="63"/>
      <c r="J384" s="77"/>
    </row>
    <row r="385" spans="1:10" ht="60" customHeight="1" x14ac:dyDescent="0.25">
      <c r="A385" s="58" t="s">
        <v>834</v>
      </c>
      <c r="B385" s="96" t="s">
        <v>100</v>
      </c>
      <c r="C385" s="71" t="s">
        <v>943</v>
      </c>
      <c r="D385" s="71" t="s">
        <v>976</v>
      </c>
      <c r="E385" s="66" t="s">
        <v>966</v>
      </c>
      <c r="F385" s="97" t="s">
        <v>208</v>
      </c>
      <c r="G385" s="59" t="s">
        <v>569</v>
      </c>
      <c r="H385" s="59"/>
      <c r="I385" s="63" t="s">
        <v>65</v>
      </c>
      <c r="J385" s="77" t="s">
        <v>877</v>
      </c>
    </row>
    <row r="386" spans="1:10" ht="24" customHeight="1" x14ac:dyDescent="0.25">
      <c r="A386" s="58"/>
      <c r="B386" s="96"/>
      <c r="C386" s="71"/>
      <c r="D386" s="71"/>
      <c r="E386" s="66"/>
      <c r="F386" s="97"/>
      <c r="G386" s="59"/>
      <c r="H386" s="59"/>
      <c r="I386" s="63"/>
      <c r="J386" s="77"/>
    </row>
    <row r="387" spans="1:10" ht="60" customHeight="1" x14ac:dyDescent="0.25">
      <c r="A387" s="58" t="s">
        <v>835</v>
      </c>
      <c r="B387" s="96" t="s">
        <v>100</v>
      </c>
      <c r="C387" s="71" t="s">
        <v>915</v>
      </c>
      <c r="D387" s="71" t="s">
        <v>944</v>
      </c>
      <c r="E387" s="66" t="s">
        <v>964</v>
      </c>
      <c r="F387" s="97" t="s">
        <v>208</v>
      </c>
      <c r="G387" s="59" t="s">
        <v>569</v>
      </c>
      <c r="H387" s="59"/>
      <c r="I387" s="63" t="s">
        <v>65</v>
      </c>
      <c r="J387" s="77" t="s">
        <v>877</v>
      </c>
    </row>
    <row r="388" spans="1:10" ht="24" customHeight="1" x14ac:dyDescent="0.25">
      <c r="A388" s="58"/>
      <c r="B388" s="96"/>
      <c r="C388" s="71"/>
      <c r="D388" s="71"/>
      <c r="E388" s="66"/>
      <c r="F388" s="97"/>
      <c r="G388" s="59"/>
      <c r="H388" s="59"/>
      <c r="I388" s="63"/>
      <c r="J388" s="77"/>
    </row>
    <row r="389" spans="1:10" ht="60" customHeight="1" x14ac:dyDescent="0.25">
      <c r="A389" s="58" t="s">
        <v>836</v>
      </c>
      <c r="B389" s="96" t="s">
        <v>99</v>
      </c>
      <c r="C389" s="71" t="s">
        <v>945</v>
      </c>
      <c r="D389" s="71" t="s">
        <v>973</v>
      </c>
      <c r="E389" s="66" t="s">
        <v>974</v>
      </c>
      <c r="F389" s="97">
        <v>994426235</v>
      </c>
      <c r="G389" s="59" t="s">
        <v>569</v>
      </c>
      <c r="H389" s="59"/>
      <c r="I389" s="63" t="s">
        <v>65</v>
      </c>
      <c r="J389" s="77" t="s">
        <v>877</v>
      </c>
    </row>
    <row r="390" spans="1:10" ht="24" customHeight="1" x14ac:dyDescent="0.25">
      <c r="A390" s="58"/>
      <c r="B390" s="96"/>
      <c r="C390" s="71"/>
      <c r="D390" s="71"/>
      <c r="E390" s="66"/>
      <c r="F390" s="97"/>
      <c r="G390" s="59"/>
      <c r="H390" s="59"/>
      <c r="I390" s="63"/>
      <c r="J390" s="77"/>
    </row>
    <row r="391" spans="1:10" ht="60" customHeight="1" x14ac:dyDescent="0.25">
      <c r="A391" s="58" t="s">
        <v>837</v>
      </c>
      <c r="B391" s="96" t="s">
        <v>60</v>
      </c>
      <c r="C391" s="71" t="s">
        <v>946</v>
      </c>
      <c r="D391" s="71" t="s">
        <v>947</v>
      </c>
      <c r="E391" s="66" t="s">
        <v>971</v>
      </c>
      <c r="F391" s="97" t="s">
        <v>208</v>
      </c>
      <c r="G391" s="59" t="s">
        <v>569</v>
      </c>
      <c r="H391" s="59"/>
      <c r="I391" s="63" t="s">
        <v>65</v>
      </c>
      <c r="J391" s="77" t="s">
        <v>877</v>
      </c>
    </row>
    <row r="392" spans="1:10" ht="24" customHeight="1" x14ac:dyDescent="0.25">
      <c r="A392" s="58"/>
      <c r="B392" s="96"/>
      <c r="C392" s="71"/>
      <c r="D392" s="71"/>
      <c r="E392" s="66"/>
      <c r="F392" s="97"/>
      <c r="G392" s="59"/>
      <c r="H392" s="59"/>
      <c r="I392" s="63"/>
      <c r="J392" s="77"/>
    </row>
    <row r="393" spans="1:10" ht="60" customHeight="1" x14ac:dyDescent="0.25">
      <c r="A393" s="58" t="s">
        <v>838</v>
      </c>
      <c r="B393" s="96" t="s">
        <v>100</v>
      </c>
      <c r="C393" s="71" t="s">
        <v>948</v>
      </c>
      <c r="D393" s="71" t="s">
        <v>949</v>
      </c>
      <c r="E393" s="66" t="s">
        <v>964</v>
      </c>
      <c r="F393" s="97" t="s">
        <v>208</v>
      </c>
      <c r="G393" s="59" t="s">
        <v>569</v>
      </c>
      <c r="H393" s="59"/>
      <c r="I393" s="63" t="s">
        <v>65</v>
      </c>
      <c r="J393" s="77" t="s">
        <v>877</v>
      </c>
    </row>
    <row r="394" spans="1:10" ht="24.75" customHeight="1" x14ac:dyDescent="0.25">
      <c r="A394" s="58"/>
      <c r="B394" s="96"/>
      <c r="C394" s="71"/>
      <c r="D394" s="71"/>
      <c r="E394" s="66"/>
      <c r="F394" s="97"/>
      <c r="G394" s="59"/>
      <c r="H394" s="59"/>
      <c r="I394" s="63"/>
      <c r="J394" s="77"/>
    </row>
    <row r="395" spans="1:10" ht="60" customHeight="1" x14ac:dyDescent="0.25">
      <c r="A395" s="58" t="s">
        <v>839</v>
      </c>
      <c r="B395" s="96" t="s">
        <v>60</v>
      </c>
      <c r="C395" s="71" t="s">
        <v>967</v>
      </c>
      <c r="D395" s="71" t="s">
        <v>950</v>
      </c>
      <c r="E395" s="66" t="s">
        <v>964</v>
      </c>
      <c r="F395" s="97" t="s">
        <v>208</v>
      </c>
      <c r="G395" s="59" t="s">
        <v>569</v>
      </c>
      <c r="H395" s="59"/>
      <c r="I395" s="63" t="s">
        <v>65</v>
      </c>
      <c r="J395" s="77" t="s">
        <v>877</v>
      </c>
    </row>
    <row r="396" spans="1:10" ht="24" customHeight="1" x14ac:dyDescent="0.25">
      <c r="A396" s="58"/>
      <c r="B396" s="96"/>
      <c r="C396" s="71"/>
      <c r="D396" s="71"/>
      <c r="E396" s="66"/>
      <c r="F396" s="97"/>
      <c r="G396" s="59"/>
      <c r="H396" s="59"/>
      <c r="I396" s="63"/>
      <c r="J396" s="77"/>
    </row>
    <row r="397" spans="1:10" ht="60" customHeight="1" x14ac:dyDescent="0.25">
      <c r="A397" s="58" t="s">
        <v>840</v>
      </c>
      <c r="B397" s="96" t="s">
        <v>100</v>
      </c>
      <c r="C397" s="71" t="s">
        <v>951</v>
      </c>
      <c r="D397" s="71" t="s">
        <v>962</v>
      </c>
      <c r="E397" s="66" t="s">
        <v>963</v>
      </c>
      <c r="F397" s="97" t="s">
        <v>208</v>
      </c>
      <c r="G397" s="59" t="s">
        <v>569</v>
      </c>
      <c r="H397" s="59"/>
      <c r="I397" s="63" t="s">
        <v>65</v>
      </c>
      <c r="J397" s="77" t="s">
        <v>877</v>
      </c>
    </row>
    <row r="398" spans="1:10" ht="24" customHeight="1" x14ac:dyDescent="0.25">
      <c r="A398" s="58"/>
      <c r="B398" s="96"/>
      <c r="C398" s="71"/>
      <c r="D398" s="71"/>
      <c r="E398" s="66"/>
      <c r="F398" s="97"/>
      <c r="G398" s="59"/>
      <c r="H398" s="59"/>
      <c r="I398" s="63"/>
      <c r="J398" s="77"/>
    </row>
    <row r="399" spans="1:10" ht="60" customHeight="1" x14ac:dyDescent="0.25">
      <c r="A399" s="58" t="s">
        <v>841</v>
      </c>
      <c r="B399" s="96" t="s">
        <v>100</v>
      </c>
      <c r="C399" s="71" t="s">
        <v>952</v>
      </c>
      <c r="D399" s="71" t="s">
        <v>953</v>
      </c>
      <c r="E399" s="66" t="s">
        <v>969</v>
      </c>
      <c r="F399" s="97" t="s">
        <v>208</v>
      </c>
      <c r="G399" s="59" t="s">
        <v>569</v>
      </c>
      <c r="H399" s="59"/>
      <c r="I399" s="63" t="s">
        <v>65</v>
      </c>
      <c r="J399" s="77" t="s">
        <v>877</v>
      </c>
    </row>
    <row r="400" spans="1:10" ht="24" customHeight="1" x14ac:dyDescent="0.25">
      <c r="A400" s="58"/>
      <c r="B400" s="96"/>
      <c r="C400" s="71"/>
      <c r="D400" s="71"/>
      <c r="E400" s="66"/>
      <c r="F400" s="97"/>
      <c r="G400" s="59"/>
      <c r="H400" s="59"/>
      <c r="I400" s="63"/>
      <c r="J400" s="77"/>
    </row>
    <row r="401" spans="1:10" ht="60" customHeight="1" x14ac:dyDescent="0.25">
      <c r="A401" s="58" t="s">
        <v>842</v>
      </c>
      <c r="B401" s="96" t="s">
        <v>100</v>
      </c>
      <c r="C401" s="71" t="s">
        <v>954</v>
      </c>
      <c r="D401" s="71" t="s">
        <v>955</v>
      </c>
      <c r="E401" s="66" t="s">
        <v>966</v>
      </c>
      <c r="F401" s="97" t="s">
        <v>208</v>
      </c>
      <c r="G401" s="59" t="s">
        <v>569</v>
      </c>
      <c r="H401" s="59"/>
      <c r="I401" s="63" t="s">
        <v>65</v>
      </c>
      <c r="J401" s="77" t="s">
        <v>877</v>
      </c>
    </row>
    <row r="402" spans="1:10" ht="24" customHeight="1" x14ac:dyDescent="0.25">
      <c r="A402" s="58"/>
      <c r="B402" s="96"/>
      <c r="C402" s="71"/>
      <c r="D402" s="71"/>
      <c r="E402" s="66"/>
      <c r="F402" s="97"/>
      <c r="G402" s="59"/>
      <c r="H402" s="59"/>
      <c r="I402" s="63"/>
      <c r="J402" s="77"/>
    </row>
    <row r="403" spans="1:10" ht="60" customHeight="1" x14ac:dyDescent="0.25">
      <c r="A403" s="58" t="s">
        <v>843</v>
      </c>
      <c r="B403" s="96" t="s">
        <v>100</v>
      </c>
      <c r="C403" s="71" t="s">
        <v>956</v>
      </c>
      <c r="D403" s="71" t="s">
        <v>957</v>
      </c>
      <c r="E403" s="66" t="s">
        <v>965</v>
      </c>
      <c r="F403" s="97" t="s">
        <v>208</v>
      </c>
      <c r="G403" s="59" t="s">
        <v>569</v>
      </c>
      <c r="H403" s="59"/>
      <c r="I403" s="63" t="s">
        <v>65</v>
      </c>
      <c r="J403" s="77" t="s">
        <v>877</v>
      </c>
    </row>
    <row r="404" spans="1:10" ht="24" customHeight="1" x14ac:dyDescent="0.25">
      <c r="A404" s="58"/>
      <c r="B404" s="96"/>
      <c r="C404" s="71"/>
      <c r="D404" s="71"/>
      <c r="E404" s="66"/>
      <c r="F404" s="97"/>
      <c r="G404" s="59"/>
      <c r="H404" s="59"/>
      <c r="I404" s="63"/>
      <c r="J404" s="77"/>
    </row>
    <row r="405" spans="1:10" ht="60" customHeight="1" x14ac:dyDescent="0.25">
      <c r="A405" s="58" t="s">
        <v>844</v>
      </c>
      <c r="B405" s="96" t="s">
        <v>100</v>
      </c>
      <c r="C405" s="71" t="s">
        <v>959</v>
      </c>
      <c r="D405" s="71" t="s">
        <v>958</v>
      </c>
      <c r="E405" s="66" t="s">
        <v>968</v>
      </c>
      <c r="F405" s="97" t="s">
        <v>208</v>
      </c>
      <c r="G405" s="59" t="s">
        <v>569</v>
      </c>
      <c r="H405" s="59"/>
      <c r="I405" s="63" t="s">
        <v>65</v>
      </c>
      <c r="J405" s="77" t="s">
        <v>877</v>
      </c>
    </row>
    <row r="406" spans="1:10" ht="24" customHeight="1" x14ac:dyDescent="0.25">
      <c r="A406" s="58"/>
      <c r="B406" s="96"/>
      <c r="C406" s="71"/>
      <c r="D406" s="71"/>
      <c r="E406" s="66"/>
      <c r="F406" s="97"/>
      <c r="G406" s="59"/>
      <c r="H406" s="59"/>
      <c r="I406" s="63"/>
      <c r="J406" s="77"/>
    </row>
    <row r="407" spans="1:10" ht="60" customHeight="1" x14ac:dyDescent="0.25">
      <c r="A407" s="58" t="s">
        <v>845</v>
      </c>
      <c r="B407" s="96" t="s">
        <v>99</v>
      </c>
      <c r="C407" s="71" t="s">
        <v>960</v>
      </c>
      <c r="D407" s="71" t="s">
        <v>941</v>
      </c>
      <c r="E407" s="66" t="s">
        <v>970</v>
      </c>
      <c r="F407" s="97">
        <v>845029070</v>
      </c>
      <c r="G407" s="59" t="s">
        <v>569</v>
      </c>
      <c r="H407" s="59"/>
      <c r="I407" s="63" t="s">
        <v>65</v>
      </c>
      <c r="J407" s="77" t="s">
        <v>877</v>
      </c>
    </row>
    <row r="408" spans="1:10" ht="24" customHeight="1" x14ac:dyDescent="0.25">
      <c r="A408" s="58"/>
      <c r="B408" s="96"/>
      <c r="C408" s="71"/>
      <c r="D408" s="71"/>
      <c r="E408" s="66"/>
      <c r="F408" s="97"/>
      <c r="G408" s="59"/>
      <c r="H408" s="59"/>
      <c r="I408" s="63"/>
      <c r="J408" s="77"/>
    </row>
    <row r="409" spans="1:10" ht="60" customHeight="1" x14ac:dyDescent="0.25">
      <c r="A409" s="58" t="s">
        <v>846</v>
      </c>
      <c r="B409" s="96" t="s">
        <v>100</v>
      </c>
      <c r="C409" s="71" t="s">
        <v>961</v>
      </c>
      <c r="D409" s="71" t="s">
        <v>972</v>
      </c>
      <c r="E409" s="66" t="s">
        <v>964</v>
      </c>
      <c r="F409" s="97">
        <v>907093595</v>
      </c>
      <c r="G409" s="59" t="s">
        <v>569</v>
      </c>
      <c r="H409" s="59"/>
      <c r="I409" s="63" t="s">
        <v>65</v>
      </c>
      <c r="J409" s="77" t="s">
        <v>877</v>
      </c>
    </row>
    <row r="410" spans="1:10" ht="24" customHeight="1" x14ac:dyDescent="0.25">
      <c r="A410" s="58"/>
      <c r="B410" s="96"/>
      <c r="C410" s="71"/>
      <c r="D410" s="71"/>
      <c r="E410" s="66"/>
      <c r="F410" s="97"/>
      <c r="G410" s="59"/>
      <c r="H410" s="59"/>
      <c r="I410" s="63"/>
      <c r="J410" s="77"/>
    </row>
    <row r="411" spans="1:10" ht="96" customHeight="1" x14ac:dyDescent="0.25">
      <c r="A411" s="58" t="s">
        <v>847</v>
      </c>
      <c r="B411" s="96" t="s">
        <v>60</v>
      </c>
      <c r="C411" s="71" t="s">
        <v>979</v>
      </c>
      <c r="D411" s="71" t="s">
        <v>684</v>
      </c>
      <c r="E411" s="66" t="s">
        <v>685</v>
      </c>
      <c r="F411" s="97">
        <v>811909837</v>
      </c>
      <c r="G411" s="98"/>
      <c r="H411" s="59" t="s">
        <v>569</v>
      </c>
      <c r="I411" s="63" t="s">
        <v>855</v>
      </c>
      <c r="J411" s="73" t="s">
        <v>859</v>
      </c>
    </row>
    <row r="412" spans="1:10" ht="24.75" customHeight="1" x14ac:dyDescent="0.25">
      <c r="A412" s="58"/>
      <c r="B412" s="96"/>
      <c r="C412" s="71"/>
      <c r="D412" s="71"/>
      <c r="E412" s="66"/>
      <c r="F412" s="97"/>
      <c r="G412" s="98"/>
      <c r="H412" s="59"/>
      <c r="I412" s="63"/>
      <c r="J412" s="73"/>
    </row>
    <row r="413" spans="1:10" ht="105.75" customHeight="1" x14ac:dyDescent="0.25">
      <c r="A413" s="58" t="s">
        <v>848</v>
      </c>
      <c r="B413" s="96" t="s">
        <v>60</v>
      </c>
      <c r="C413" s="71" t="s">
        <v>686</v>
      </c>
      <c r="D413" s="71" t="s">
        <v>687</v>
      </c>
      <c r="E413" s="66" t="s">
        <v>688</v>
      </c>
      <c r="F413" s="97">
        <v>656700425</v>
      </c>
      <c r="G413" s="98"/>
      <c r="H413" s="59" t="s">
        <v>569</v>
      </c>
      <c r="I413" s="63" t="s">
        <v>855</v>
      </c>
      <c r="J413" s="73" t="s">
        <v>859</v>
      </c>
    </row>
    <row r="414" spans="1:10" ht="24.75" customHeight="1" x14ac:dyDescent="0.25">
      <c r="A414" s="58"/>
      <c r="B414" s="96"/>
      <c r="C414" s="71"/>
      <c r="D414" s="71"/>
      <c r="E414" s="66"/>
      <c r="F414" s="97"/>
      <c r="G414" s="98"/>
      <c r="H414" s="59"/>
      <c r="I414" s="63"/>
      <c r="J414" s="73"/>
    </row>
    <row r="415" spans="1:10" ht="117" customHeight="1" x14ac:dyDescent="0.25">
      <c r="A415" s="58" t="s">
        <v>849</v>
      </c>
      <c r="B415" s="96" t="s">
        <v>60</v>
      </c>
      <c r="C415" s="71" t="s">
        <v>689</v>
      </c>
      <c r="D415" s="71" t="s">
        <v>690</v>
      </c>
      <c r="E415" s="66" t="s">
        <v>691</v>
      </c>
      <c r="F415" s="97">
        <v>818589149</v>
      </c>
      <c r="G415" s="98"/>
      <c r="H415" s="59" t="s">
        <v>569</v>
      </c>
      <c r="I415" s="63" t="s">
        <v>855</v>
      </c>
      <c r="J415" s="73" t="s">
        <v>859</v>
      </c>
    </row>
    <row r="416" spans="1:10" ht="24" customHeight="1" x14ac:dyDescent="0.25">
      <c r="A416" s="58"/>
      <c r="B416" s="96"/>
      <c r="C416" s="71"/>
      <c r="D416" s="71"/>
      <c r="E416" s="66"/>
      <c r="F416" s="97"/>
      <c r="G416" s="98"/>
      <c r="H416" s="59"/>
      <c r="I416" s="63"/>
      <c r="J416" s="73"/>
    </row>
    <row r="417" spans="1:10" ht="113.25" customHeight="1" x14ac:dyDescent="0.25">
      <c r="A417" s="58" t="s">
        <v>850</v>
      </c>
      <c r="B417" s="96" t="s">
        <v>692</v>
      </c>
      <c r="C417" s="71" t="s">
        <v>693</v>
      </c>
      <c r="D417" s="71" t="s">
        <v>694</v>
      </c>
      <c r="E417" s="66" t="s">
        <v>695</v>
      </c>
      <c r="F417" s="97">
        <v>872561614</v>
      </c>
      <c r="G417" s="98"/>
      <c r="H417" s="59" t="s">
        <v>569</v>
      </c>
      <c r="I417" s="63" t="s">
        <v>855</v>
      </c>
      <c r="J417" s="73" t="s">
        <v>859</v>
      </c>
    </row>
    <row r="418" spans="1:10" ht="24" customHeight="1" x14ac:dyDescent="0.25">
      <c r="A418" s="58"/>
      <c r="B418" s="96"/>
      <c r="C418" s="71"/>
      <c r="D418" s="71"/>
      <c r="E418" s="66"/>
      <c r="F418" s="97"/>
      <c r="G418" s="98"/>
      <c r="H418" s="59"/>
      <c r="I418" s="63"/>
      <c r="J418" s="73"/>
    </row>
    <row r="419" spans="1:10" ht="111" customHeight="1" x14ac:dyDescent="0.25">
      <c r="A419" s="58" t="s">
        <v>851</v>
      </c>
      <c r="B419" s="96" t="s">
        <v>692</v>
      </c>
      <c r="C419" s="71" t="s">
        <v>696</v>
      </c>
      <c r="D419" s="71" t="s">
        <v>697</v>
      </c>
      <c r="E419" s="66" t="s">
        <v>695</v>
      </c>
      <c r="F419" s="97" t="s">
        <v>208</v>
      </c>
      <c r="G419" s="98"/>
      <c r="H419" s="59" t="s">
        <v>569</v>
      </c>
      <c r="I419" s="63" t="s">
        <v>855</v>
      </c>
      <c r="J419" s="73" t="s">
        <v>859</v>
      </c>
    </row>
    <row r="420" spans="1:10" ht="24" customHeight="1" x14ac:dyDescent="0.25">
      <c r="A420" s="58"/>
      <c r="B420" s="96"/>
      <c r="C420" s="71"/>
      <c r="D420" s="71"/>
      <c r="E420" s="66"/>
      <c r="F420" s="97"/>
      <c r="G420" s="98"/>
      <c r="H420" s="59"/>
      <c r="I420" s="63"/>
      <c r="J420" s="73"/>
    </row>
    <row r="421" spans="1:10" ht="87.75" customHeight="1" x14ac:dyDescent="0.25">
      <c r="A421" s="58" t="s">
        <v>852</v>
      </c>
      <c r="B421" s="96" t="s">
        <v>698</v>
      </c>
      <c r="C421" s="71" t="s">
        <v>699</v>
      </c>
      <c r="D421" s="71" t="s">
        <v>700</v>
      </c>
      <c r="E421" s="66" t="s">
        <v>695</v>
      </c>
      <c r="F421" s="97" t="s">
        <v>208</v>
      </c>
      <c r="G421" s="98"/>
      <c r="H421" s="59" t="s">
        <v>569</v>
      </c>
      <c r="I421" s="63" t="s">
        <v>855</v>
      </c>
      <c r="J421" s="73" t="s">
        <v>859</v>
      </c>
    </row>
    <row r="422" spans="1:10" ht="24.75" customHeight="1" x14ac:dyDescent="0.25">
      <c r="A422" s="58"/>
      <c r="B422" s="96"/>
      <c r="C422" s="71"/>
      <c r="D422" s="71"/>
      <c r="E422" s="66"/>
      <c r="F422" s="97"/>
      <c r="G422" s="98"/>
      <c r="H422" s="59"/>
      <c r="I422" s="63"/>
      <c r="J422" s="73"/>
    </row>
    <row r="423" spans="1:10" ht="115.5" customHeight="1" x14ac:dyDescent="0.25">
      <c r="A423" s="58" t="s">
        <v>861</v>
      </c>
      <c r="B423" s="96" t="s">
        <v>692</v>
      </c>
      <c r="C423" s="71" t="s">
        <v>701</v>
      </c>
      <c r="D423" s="71" t="s">
        <v>702</v>
      </c>
      <c r="E423" s="66" t="s">
        <v>695</v>
      </c>
      <c r="F423" s="97" t="s">
        <v>208</v>
      </c>
      <c r="G423" s="98"/>
      <c r="H423" s="59" t="s">
        <v>569</v>
      </c>
      <c r="I423" s="63" t="s">
        <v>855</v>
      </c>
      <c r="J423" s="73" t="s">
        <v>859</v>
      </c>
    </row>
    <row r="424" spans="1:10" ht="23.25" customHeight="1" x14ac:dyDescent="0.25">
      <c r="A424" s="58"/>
      <c r="B424" s="88"/>
      <c r="C424" s="89"/>
      <c r="D424" s="89"/>
      <c r="E424" s="90"/>
      <c r="F424" s="91"/>
      <c r="G424" s="92"/>
      <c r="H424" s="59"/>
      <c r="I424" s="93"/>
      <c r="J424" s="95"/>
    </row>
    <row r="425" spans="1:10" ht="114.75" customHeight="1" x14ac:dyDescent="0.25">
      <c r="A425" s="58" t="s">
        <v>862</v>
      </c>
      <c r="B425" s="88" t="s">
        <v>692</v>
      </c>
      <c r="C425" s="89" t="s">
        <v>703</v>
      </c>
      <c r="D425" s="89" t="s">
        <v>704</v>
      </c>
      <c r="E425" s="90" t="s">
        <v>695</v>
      </c>
      <c r="F425" s="91" t="s">
        <v>208</v>
      </c>
      <c r="G425" s="92"/>
      <c r="H425" s="59" t="s">
        <v>569</v>
      </c>
      <c r="I425" s="93" t="s">
        <v>855</v>
      </c>
      <c r="J425" s="95" t="s">
        <v>859</v>
      </c>
    </row>
    <row r="426" spans="1:10" ht="24" customHeight="1" x14ac:dyDescent="0.25">
      <c r="A426" s="58"/>
      <c r="B426" s="88"/>
      <c r="C426" s="89"/>
      <c r="D426" s="89"/>
      <c r="E426" s="90"/>
      <c r="F426" s="91"/>
      <c r="G426" s="92"/>
      <c r="H426" s="59"/>
      <c r="I426" s="93"/>
      <c r="J426" s="95"/>
    </row>
    <row r="427" spans="1:10" ht="117.75" customHeight="1" x14ac:dyDescent="0.25">
      <c r="A427" s="58" t="s">
        <v>863</v>
      </c>
      <c r="B427" s="88" t="s">
        <v>698</v>
      </c>
      <c r="C427" s="89" t="s">
        <v>705</v>
      </c>
      <c r="D427" s="89" t="s">
        <v>706</v>
      </c>
      <c r="E427" s="90" t="s">
        <v>695</v>
      </c>
      <c r="F427" s="91">
        <v>989078806</v>
      </c>
      <c r="G427" s="92"/>
      <c r="H427" s="59" t="s">
        <v>569</v>
      </c>
      <c r="I427" s="93" t="s">
        <v>855</v>
      </c>
      <c r="J427" s="95" t="s">
        <v>859</v>
      </c>
    </row>
    <row r="428" spans="1:10" ht="24" customHeight="1" x14ac:dyDescent="0.25">
      <c r="A428" s="58"/>
      <c r="B428" s="88"/>
      <c r="C428" s="89"/>
      <c r="D428" s="89"/>
      <c r="E428" s="90"/>
      <c r="F428" s="91"/>
      <c r="G428" s="92"/>
      <c r="H428" s="59"/>
      <c r="I428" s="93"/>
      <c r="J428" s="95"/>
    </row>
    <row r="429" spans="1:10" ht="114.75" customHeight="1" x14ac:dyDescent="0.25">
      <c r="A429" s="58" t="s">
        <v>864</v>
      </c>
      <c r="B429" s="88" t="s">
        <v>100</v>
      </c>
      <c r="C429" s="89" t="s">
        <v>707</v>
      </c>
      <c r="D429" s="89" t="s">
        <v>708</v>
      </c>
      <c r="E429" s="90" t="s">
        <v>695</v>
      </c>
      <c r="F429" s="91">
        <v>616675889</v>
      </c>
      <c r="G429" s="92"/>
      <c r="H429" s="59" t="s">
        <v>569</v>
      </c>
      <c r="I429" s="93" t="s">
        <v>855</v>
      </c>
      <c r="J429" s="95" t="s">
        <v>859</v>
      </c>
    </row>
    <row r="430" spans="1:10" ht="24" customHeight="1" x14ac:dyDescent="0.25">
      <c r="A430" s="58"/>
      <c r="B430" s="88"/>
      <c r="C430" s="89"/>
      <c r="D430" s="89"/>
      <c r="E430" s="90"/>
      <c r="F430" s="91"/>
      <c r="G430" s="92"/>
      <c r="H430" s="59"/>
      <c r="I430" s="93"/>
      <c r="J430" s="95"/>
    </row>
    <row r="431" spans="1:10" ht="111" customHeight="1" x14ac:dyDescent="0.25">
      <c r="A431" s="58" t="s">
        <v>865</v>
      </c>
      <c r="B431" s="88" t="s">
        <v>99</v>
      </c>
      <c r="C431" s="89" t="s">
        <v>709</v>
      </c>
      <c r="D431" s="89" t="s">
        <v>710</v>
      </c>
      <c r="E431" s="90" t="s">
        <v>695</v>
      </c>
      <c r="F431" s="91">
        <v>901406063</v>
      </c>
      <c r="G431" s="92"/>
      <c r="H431" s="59" t="s">
        <v>569</v>
      </c>
      <c r="I431" s="93" t="s">
        <v>855</v>
      </c>
      <c r="J431" s="95" t="s">
        <v>859</v>
      </c>
    </row>
    <row r="432" spans="1:10" ht="24" customHeight="1" x14ac:dyDescent="0.25">
      <c r="A432" s="58"/>
      <c r="B432" s="88"/>
      <c r="C432" s="89"/>
      <c r="D432" s="89"/>
      <c r="E432" s="90"/>
      <c r="F432" s="91"/>
      <c r="G432" s="92"/>
      <c r="H432" s="59"/>
      <c r="I432" s="93"/>
      <c r="J432" s="95"/>
    </row>
    <row r="433" spans="1:10" ht="91.5" customHeight="1" x14ac:dyDescent="0.25">
      <c r="A433" s="58" t="s">
        <v>866</v>
      </c>
      <c r="B433" s="88" t="s">
        <v>60</v>
      </c>
      <c r="C433" s="89" t="s">
        <v>711</v>
      </c>
      <c r="D433" s="89" t="s">
        <v>690</v>
      </c>
      <c r="E433" s="90" t="s">
        <v>712</v>
      </c>
      <c r="F433" s="91">
        <v>818570644</v>
      </c>
      <c r="G433" s="92"/>
      <c r="H433" s="59" t="s">
        <v>569</v>
      </c>
      <c r="I433" s="93" t="s">
        <v>855</v>
      </c>
      <c r="J433" s="95" t="s">
        <v>859</v>
      </c>
    </row>
    <row r="434" spans="1:10" ht="24" customHeight="1" x14ac:dyDescent="0.25">
      <c r="A434" s="58"/>
      <c r="B434" s="88"/>
      <c r="C434" s="89"/>
      <c r="D434" s="89"/>
      <c r="E434" s="90"/>
      <c r="F434" s="91"/>
      <c r="G434" s="92"/>
      <c r="H434" s="59"/>
      <c r="I434" s="93"/>
      <c r="J434" s="95"/>
    </row>
    <row r="435" spans="1:10" ht="99" customHeight="1" x14ac:dyDescent="0.25">
      <c r="A435" s="58" t="s">
        <v>867</v>
      </c>
      <c r="B435" s="88" t="s">
        <v>99</v>
      </c>
      <c r="C435" s="89" t="s">
        <v>713</v>
      </c>
      <c r="D435" s="89" t="s">
        <v>687</v>
      </c>
      <c r="E435" s="90" t="s">
        <v>714</v>
      </c>
      <c r="F435" s="91">
        <v>623352067</v>
      </c>
      <c r="G435" s="92"/>
      <c r="H435" s="59" t="s">
        <v>569</v>
      </c>
      <c r="I435" s="93" t="s">
        <v>855</v>
      </c>
      <c r="J435" s="95" t="s">
        <v>859</v>
      </c>
    </row>
    <row r="436" spans="1:10" ht="24" customHeight="1" x14ac:dyDescent="0.25">
      <c r="A436" s="58"/>
      <c r="B436" s="88"/>
      <c r="C436" s="89"/>
      <c r="D436" s="89"/>
      <c r="E436" s="90"/>
      <c r="F436" s="91"/>
      <c r="G436" s="92"/>
      <c r="H436" s="59"/>
      <c r="I436" s="93"/>
      <c r="J436" s="95"/>
    </row>
    <row r="437" spans="1:10" ht="87.75" customHeight="1" x14ac:dyDescent="0.25">
      <c r="A437" s="58" t="s">
        <v>868</v>
      </c>
      <c r="B437" s="88" t="s">
        <v>99</v>
      </c>
      <c r="C437" s="89" t="s">
        <v>715</v>
      </c>
      <c r="D437" s="89" t="s">
        <v>687</v>
      </c>
      <c r="E437" s="90" t="s">
        <v>716</v>
      </c>
      <c r="F437" s="91">
        <v>990619811</v>
      </c>
      <c r="G437" s="92"/>
      <c r="H437" s="59" t="s">
        <v>569</v>
      </c>
      <c r="I437" s="93" t="s">
        <v>855</v>
      </c>
      <c r="J437" s="95" t="s">
        <v>859</v>
      </c>
    </row>
    <row r="438" spans="1:10" ht="24" customHeight="1" x14ac:dyDescent="0.25">
      <c r="A438" s="58"/>
      <c r="B438" s="88"/>
      <c r="C438" s="89"/>
      <c r="D438" s="89"/>
      <c r="E438" s="90"/>
      <c r="F438" s="91"/>
      <c r="G438" s="92"/>
      <c r="H438" s="59"/>
      <c r="I438" s="93"/>
      <c r="J438" s="95"/>
    </row>
    <row r="439" spans="1:10" ht="98.25" customHeight="1" x14ac:dyDescent="0.25">
      <c r="A439" s="58" t="s">
        <v>869</v>
      </c>
      <c r="B439" s="88" t="s">
        <v>100</v>
      </c>
      <c r="C439" s="89" t="s">
        <v>717</v>
      </c>
      <c r="D439" s="89" t="s">
        <v>687</v>
      </c>
      <c r="E439" s="90" t="s">
        <v>716</v>
      </c>
      <c r="F439" s="91">
        <v>647279178</v>
      </c>
      <c r="G439" s="92"/>
      <c r="H439" s="59" t="s">
        <v>569</v>
      </c>
      <c r="I439" s="93" t="s">
        <v>855</v>
      </c>
      <c r="J439" s="95" t="s">
        <v>859</v>
      </c>
    </row>
    <row r="440" spans="1:10" ht="24.75" customHeight="1" x14ac:dyDescent="0.25">
      <c r="A440" s="58"/>
      <c r="B440" s="88"/>
      <c r="C440" s="89"/>
      <c r="D440" s="89"/>
      <c r="E440" s="90"/>
      <c r="F440" s="91"/>
      <c r="G440" s="92"/>
      <c r="H440" s="59"/>
      <c r="I440" s="93"/>
      <c r="J440" s="95"/>
    </row>
    <row r="441" spans="1:10" ht="87" customHeight="1" x14ac:dyDescent="0.25">
      <c r="A441" s="58" t="s">
        <v>870</v>
      </c>
      <c r="B441" s="88" t="s">
        <v>99</v>
      </c>
      <c r="C441" s="89" t="s">
        <v>718</v>
      </c>
      <c r="D441" s="89" t="s">
        <v>719</v>
      </c>
      <c r="E441" s="90" t="s">
        <v>695</v>
      </c>
      <c r="F441" s="91">
        <v>902716643</v>
      </c>
      <c r="G441" s="92"/>
      <c r="H441" s="59" t="s">
        <v>569</v>
      </c>
      <c r="I441" s="93" t="s">
        <v>855</v>
      </c>
      <c r="J441" s="95" t="s">
        <v>859</v>
      </c>
    </row>
    <row r="442" spans="1:10" ht="24.75" customHeight="1" x14ac:dyDescent="0.25">
      <c r="A442" s="58"/>
      <c r="B442" s="88"/>
      <c r="C442" s="89"/>
      <c r="D442" s="89"/>
      <c r="E442" s="90"/>
      <c r="F442" s="91"/>
      <c r="G442" s="92"/>
      <c r="H442" s="59"/>
      <c r="I442" s="93"/>
      <c r="J442" s="95"/>
    </row>
    <row r="443" spans="1:10" ht="91.5" customHeight="1" x14ac:dyDescent="0.25">
      <c r="A443" s="58" t="s">
        <v>871</v>
      </c>
      <c r="B443" s="88" t="s">
        <v>100</v>
      </c>
      <c r="C443" s="89" t="s">
        <v>682</v>
      </c>
      <c r="D443" s="89" t="s">
        <v>690</v>
      </c>
      <c r="E443" s="90" t="s">
        <v>720</v>
      </c>
      <c r="F443" s="91">
        <v>879246641</v>
      </c>
      <c r="G443" s="92"/>
      <c r="H443" s="59" t="s">
        <v>569</v>
      </c>
      <c r="I443" s="93" t="s">
        <v>855</v>
      </c>
      <c r="J443" s="95" t="s">
        <v>859</v>
      </c>
    </row>
    <row r="444" spans="1:10" ht="24" customHeight="1" x14ac:dyDescent="0.25">
      <c r="A444" s="58"/>
      <c r="B444" s="88"/>
      <c r="C444" s="89"/>
      <c r="D444" s="89"/>
      <c r="E444" s="90"/>
      <c r="F444" s="91"/>
      <c r="G444" s="92"/>
      <c r="H444" s="59"/>
      <c r="I444" s="93"/>
      <c r="J444" s="95"/>
    </row>
    <row r="445" spans="1:10" ht="99.75" customHeight="1" x14ac:dyDescent="0.25">
      <c r="A445" s="58" t="s">
        <v>872</v>
      </c>
      <c r="B445" s="88" t="s">
        <v>99</v>
      </c>
      <c r="C445" s="89" t="s">
        <v>721</v>
      </c>
      <c r="D445" s="89" t="s">
        <v>722</v>
      </c>
      <c r="E445" s="90" t="s">
        <v>723</v>
      </c>
      <c r="F445" s="91">
        <v>821096038</v>
      </c>
      <c r="G445" s="92"/>
      <c r="H445" s="59" t="s">
        <v>569</v>
      </c>
      <c r="I445" s="93" t="s">
        <v>855</v>
      </c>
      <c r="J445" s="95" t="s">
        <v>859</v>
      </c>
    </row>
    <row r="446" spans="1:10" ht="24.75" customHeight="1" x14ac:dyDescent="0.25">
      <c r="A446" s="58"/>
      <c r="B446" s="88"/>
      <c r="C446" s="89"/>
      <c r="D446" s="89"/>
      <c r="E446" s="90"/>
      <c r="F446" s="91"/>
      <c r="G446" s="92"/>
      <c r="H446" s="59"/>
      <c r="I446" s="93"/>
      <c r="J446" s="95"/>
    </row>
    <row r="447" spans="1:10" ht="89.25" customHeight="1" x14ac:dyDescent="0.25">
      <c r="A447" s="58" t="s">
        <v>873</v>
      </c>
      <c r="B447" s="88" t="s">
        <v>99</v>
      </c>
      <c r="C447" s="89" t="s">
        <v>724</v>
      </c>
      <c r="D447" s="89" t="s">
        <v>725</v>
      </c>
      <c r="E447" s="90" t="s">
        <v>726</v>
      </c>
      <c r="F447" s="91">
        <v>822518380</v>
      </c>
      <c r="G447" s="92"/>
      <c r="H447" s="59" t="s">
        <v>569</v>
      </c>
      <c r="I447" s="93" t="s">
        <v>855</v>
      </c>
      <c r="J447" s="95" t="s">
        <v>859</v>
      </c>
    </row>
    <row r="448" spans="1:10" ht="24" customHeight="1" x14ac:dyDescent="0.25">
      <c r="A448" s="58"/>
      <c r="B448" s="88"/>
      <c r="C448" s="89"/>
      <c r="D448" s="89"/>
      <c r="E448" s="90"/>
      <c r="F448" s="91"/>
      <c r="G448" s="92"/>
      <c r="H448" s="59"/>
      <c r="I448" s="93"/>
      <c r="J448" s="95"/>
    </row>
    <row r="449" spans="1:10" ht="102" customHeight="1" x14ac:dyDescent="0.25">
      <c r="A449" s="58" t="s">
        <v>874</v>
      </c>
      <c r="B449" s="88" t="s">
        <v>99</v>
      </c>
      <c r="C449" s="89" t="s">
        <v>727</v>
      </c>
      <c r="D449" s="89" t="s">
        <v>728</v>
      </c>
      <c r="E449" s="90" t="s">
        <v>729</v>
      </c>
      <c r="F449" s="91">
        <v>851891592</v>
      </c>
      <c r="G449" s="92"/>
      <c r="H449" s="59" t="s">
        <v>569</v>
      </c>
      <c r="I449" s="93" t="s">
        <v>855</v>
      </c>
      <c r="J449" s="95" t="s">
        <v>859</v>
      </c>
    </row>
    <row r="450" spans="1:10" ht="24" customHeight="1" x14ac:dyDescent="0.25">
      <c r="A450" s="58"/>
      <c r="B450" s="88"/>
      <c r="C450" s="89"/>
      <c r="D450" s="89"/>
      <c r="E450" s="90"/>
      <c r="F450" s="91"/>
      <c r="G450" s="92"/>
      <c r="H450" s="59"/>
      <c r="I450" s="93"/>
      <c r="J450" s="95"/>
    </row>
    <row r="451" spans="1:10" ht="103.5" customHeight="1" x14ac:dyDescent="0.25">
      <c r="A451" s="58" t="s">
        <v>875</v>
      </c>
      <c r="B451" s="88" t="s">
        <v>99</v>
      </c>
      <c r="C451" s="89" t="s">
        <v>730</v>
      </c>
      <c r="D451" s="89" t="s">
        <v>731</v>
      </c>
      <c r="E451" s="90" t="s">
        <v>732</v>
      </c>
      <c r="F451" s="91">
        <v>642548387</v>
      </c>
      <c r="G451" s="92"/>
      <c r="H451" s="59" t="s">
        <v>569</v>
      </c>
      <c r="I451" s="89" t="s">
        <v>856</v>
      </c>
      <c r="J451" s="94" t="s">
        <v>860</v>
      </c>
    </row>
    <row r="452" spans="1:10" ht="24" customHeight="1" x14ac:dyDescent="0.25">
      <c r="A452" s="58"/>
      <c r="B452" s="88"/>
      <c r="C452" s="89"/>
      <c r="D452" s="89"/>
      <c r="E452" s="90"/>
      <c r="F452" s="91"/>
      <c r="G452" s="92"/>
      <c r="H452" s="59"/>
      <c r="I452" s="89"/>
      <c r="J452" s="94"/>
    </row>
    <row r="453" spans="1:10" ht="99" customHeight="1" x14ac:dyDescent="0.25">
      <c r="A453" s="58" t="s">
        <v>876</v>
      </c>
      <c r="B453" s="88" t="s">
        <v>99</v>
      </c>
      <c r="C453" s="89" t="s">
        <v>733</v>
      </c>
      <c r="D453" s="89" t="s">
        <v>734</v>
      </c>
      <c r="E453" s="90" t="s">
        <v>735</v>
      </c>
      <c r="F453" s="91">
        <v>983044339</v>
      </c>
      <c r="G453" s="92"/>
      <c r="H453" s="59" t="s">
        <v>569</v>
      </c>
      <c r="I453" s="89" t="s">
        <v>856</v>
      </c>
      <c r="J453" s="94" t="s">
        <v>860</v>
      </c>
    </row>
    <row r="454" spans="1:10" ht="23.25" customHeight="1" x14ac:dyDescent="0.25">
      <c r="A454" s="58"/>
      <c r="B454" s="88"/>
      <c r="C454" s="89"/>
      <c r="D454" s="89"/>
      <c r="E454" s="90"/>
      <c r="F454" s="91"/>
      <c r="G454" s="92"/>
      <c r="H454" s="59"/>
      <c r="I454" s="89"/>
      <c r="J454" s="94"/>
    </row>
    <row r="455" spans="1:10" ht="107.25" customHeight="1" x14ac:dyDescent="0.25">
      <c r="A455" s="58" t="s">
        <v>917</v>
      </c>
      <c r="B455" s="88" t="s">
        <v>99</v>
      </c>
      <c r="C455" s="89" t="s">
        <v>736</v>
      </c>
      <c r="D455" s="89" t="s">
        <v>737</v>
      </c>
      <c r="E455" s="90" t="s">
        <v>738</v>
      </c>
      <c r="F455" s="91">
        <v>843611099</v>
      </c>
      <c r="G455" s="92"/>
      <c r="H455" s="59" t="s">
        <v>569</v>
      </c>
      <c r="I455" s="89" t="s">
        <v>856</v>
      </c>
      <c r="J455" s="94" t="s">
        <v>860</v>
      </c>
    </row>
    <row r="456" spans="1:10" ht="23.25" customHeight="1" x14ac:dyDescent="0.25">
      <c r="A456" s="58"/>
      <c r="B456" s="88"/>
      <c r="C456" s="89"/>
      <c r="D456" s="89"/>
      <c r="E456" s="90"/>
      <c r="F456" s="91"/>
      <c r="G456" s="92"/>
      <c r="H456" s="59"/>
      <c r="I456" s="89"/>
      <c r="J456" s="94"/>
    </row>
    <row r="457" spans="1:10" ht="94.5" customHeight="1" x14ac:dyDescent="0.25">
      <c r="A457" s="58" t="s">
        <v>918</v>
      </c>
      <c r="B457" s="88" t="s">
        <v>99</v>
      </c>
      <c r="C457" s="89" t="s">
        <v>739</v>
      </c>
      <c r="D457" s="89" t="s">
        <v>740</v>
      </c>
      <c r="E457" s="90" t="s">
        <v>741</v>
      </c>
      <c r="F457" s="91">
        <v>927509689</v>
      </c>
      <c r="G457" s="92"/>
      <c r="H457" s="59" t="s">
        <v>569</v>
      </c>
      <c r="I457" s="89" t="s">
        <v>856</v>
      </c>
      <c r="J457" s="94" t="s">
        <v>860</v>
      </c>
    </row>
    <row r="458" spans="1:10" ht="24.75" customHeight="1" x14ac:dyDescent="0.25">
      <c r="A458" s="58"/>
      <c r="B458" s="88"/>
      <c r="C458" s="89"/>
      <c r="D458" s="89"/>
      <c r="E458" s="90"/>
      <c r="F458" s="91"/>
      <c r="G458" s="92"/>
      <c r="H458" s="59"/>
      <c r="I458" s="89"/>
      <c r="J458" s="94"/>
    </row>
    <row r="459" spans="1:10" ht="99.75" customHeight="1" x14ac:dyDescent="0.25">
      <c r="A459" s="58" t="s">
        <v>919</v>
      </c>
      <c r="B459" s="88" t="s">
        <v>100</v>
      </c>
      <c r="C459" s="89" t="s">
        <v>742</v>
      </c>
      <c r="D459" s="89" t="s">
        <v>743</v>
      </c>
      <c r="E459" s="90" t="s">
        <v>744</v>
      </c>
      <c r="F459" s="91">
        <v>818514535</v>
      </c>
      <c r="G459" s="92"/>
      <c r="H459" s="59" t="s">
        <v>569</v>
      </c>
      <c r="I459" s="89" t="s">
        <v>856</v>
      </c>
      <c r="J459" s="94" t="s">
        <v>860</v>
      </c>
    </row>
    <row r="460" spans="1:10" ht="24" customHeight="1" x14ac:dyDescent="0.25">
      <c r="A460" s="58"/>
      <c r="B460" s="88"/>
      <c r="C460" s="89"/>
      <c r="D460" s="89"/>
      <c r="E460" s="90"/>
      <c r="F460" s="91"/>
      <c r="G460" s="92"/>
      <c r="H460" s="59"/>
      <c r="I460" s="89"/>
      <c r="J460" s="94"/>
    </row>
    <row r="461" spans="1:10" ht="99" customHeight="1" x14ac:dyDescent="0.25">
      <c r="A461" s="58" t="s">
        <v>920</v>
      </c>
      <c r="B461" s="88" t="s">
        <v>100</v>
      </c>
      <c r="C461" s="89" t="s">
        <v>745</v>
      </c>
      <c r="D461" s="89" t="s">
        <v>746</v>
      </c>
      <c r="E461" s="90" t="s">
        <v>747</v>
      </c>
      <c r="F461" s="91">
        <v>807378349</v>
      </c>
      <c r="G461" s="92"/>
      <c r="H461" s="59" t="s">
        <v>569</v>
      </c>
      <c r="I461" s="89" t="s">
        <v>856</v>
      </c>
      <c r="J461" s="94" t="s">
        <v>860</v>
      </c>
    </row>
    <row r="462" spans="1:10" ht="24" customHeight="1" x14ac:dyDescent="0.25">
      <c r="A462" s="58"/>
      <c r="B462" s="88"/>
      <c r="C462" s="89"/>
      <c r="D462" s="89"/>
      <c r="E462" s="90"/>
      <c r="F462" s="91"/>
      <c r="G462" s="92"/>
      <c r="H462" s="59"/>
      <c r="I462" s="89"/>
      <c r="J462" s="94"/>
    </row>
    <row r="463" spans="1:10" ht="95.25" customHeight="1" x14ac:dyDescent="0.25">
      <c r="A463" s="58" t="s">
        <v>921</v>
      </c>
      <c r="B463" s="88" t="s">
        <v>60</v>
      </c>
      <c r="C463" s="89" t="s">
        <v>748</v>
      </c>
      <c r="D463" s="89" t="s">
        <v>749</v>
      </c>
      <c r="E463" s="90" t="s">
        <v>750</v>
      </c>
      <c r="F463" s="91">
        <v>898961221</v>
      </c>
      <c r="G463" s="92"/>
      <c r="H463" s="59" t="s">
        <v>569</v>
      </c>
      <c r="I463" s="89" t="s">
        <v>856</v>
      </c>
      <c r="J463" s="94" t="s">
        <v>860</v>
      </c>
    </row>
    <row r="464" spans="1:10" ht="24" customHeight="1" x14ac:dyDescent="0.25">
      <c r="A464" s="58"/>
      <c r="B464" s="88"/>
      <c r="C464" s="89"/>
      <c r="D464" s="89"/>
      <c r="E464" s="90"/>
      <c r="F464" s="91"/>
      <c r="G464" s="92"/>
      <c r="H464" s="59"/>
      <c r="I464" s="89"/>
      <c r="J464" s="94"/>
    </row>
    <row r="465" spans="1:10" ht="105.75" customHeight="1" x14ac:dyDescent="0.25">
      <c r="A465" s="58" t="s">
        <v>922</v>
      </c>
      <c r="B465" s="88" t="s">
        <v>100</v>
      </c>
      <c r="C465" s="89" t="s">
        <v>751</v>
      </c>
      <c r="D465" s="89" t="s">
        <v>752</v>
      </c>
      <c r="E465" s="90" t="s">
        <v>753</v>
      </c>
      <c r="F465" s="91">
        <v>649636394</v>
      </c>
      <c r="G465" s="92"/>
      <c r="H465" s="59" t="s">
        <v>569</v>
      </c>
      <c r="I465" s="89" t="s">
        <v>856</v>
      </c>
      <c r="J465" s="94" t="s">
        <v>860</v>
      </c>
    </row>
    <row r="466" spans="1:10" ht="24" customHeight="1" x14ac:dyDescent="0.25">
      <c r="A466" s="58"/>
      <c r="B466" s="88"/>
      <c r="C466" s="89"/>
      <c r="D466" s="89"/>
      <c r="E466" s="90"/>
      <c r="F466" s="91"/>
      <c r="G466" s="92"/>
      <c r="H466" s="59"/>
      <c r="I466" s="89"/>
      <c r="J466" s="94"/>
    </row>
    <row r="467" spans="1:10" ht="103.5" customHeight="1" x14ac:dyDescent="0.25">
      <c r="A467" s="58" t="s">
        <v>923</v>
      </c>
      <c r="B467" s="88" t="s">
        <v>99</v>
      </c>
      <c r="C467" s="89" t="s">
        <v>754</v>
      </c>
      <c r="D467" s="89" t="s">
        <v>755</v>
      </c>
      <c r="E467" s="90" t="s">
        <v>756</v>
      </c>
      <c r="F467" s="91">
        <v>983052420</v>
      </c>
      <c r="G467" s="92"/>
      <c r="H467" s="59" t="s">
        <v>569</v>
      </c>
      <c r="I467" s="89" t="s">
        <v>856</v>
      </c>
      <c r="J467" s="94" t="s">
        <v>860</v>
      </c>
    </row>
    <row r="468" spans="1:10" ht="23.25" customHeight="1" x14ac:dyDescent="0.25">
      <c r="A468" s="58"/>
      <c r="B468" s="88"/>
      <c r="C468" s="89"/>
      <c r="D468" s="89"/>
      <c r="E468" s="90"/>
      <c r="F468" s="91"/>
      <c r="G468" s="92"/>
      <c r="H468" s="59"/>
      <c r="I468" s="89"/>
      <c r="J468" s="94"/>
    </row>
    <row r="469" spans="1:10" ht="92.25" customHeight="1" x14ac:dyDescent="0.25">
      <c r="A469" s="58" t="s">
        <v>924</v>
      </c>
      <c r="B469" s="88" t="s">
        <v>99</v>
      </c>
      <c r="C469" s="89" t="s">
        <v>757</v>
      </c>
      <c r="D469" s="89" t="s">
        <v>758</v>
      </c>
      <c r="E469" s="90" t="s">
        <v>759</v>
      </c>
      <c r="F469" s="91">
        <v>992356989</v>
      </c>
      <c r="G469" s="92"/>
      <c r="H469" s="59" t="s">
        <v>569</v>
      </c>
      <c r="I469" s="89" t="s">
        <v>856</v>
      </c>
      <c r="J469" s="94" t="s">
        <v>860</v>
      </c>
    </row>
    <row r="470" spans="1:10" ht="24" customHeight="1" x14ac:dyDescent="0.25">
      <c r="A470" s="58"/>
      <c r="B470" s="88"/>
      <c r="C470" s="89"/>
      <c r="D470" s="89"/>
      <c r="E470" s="90"/>
      <c r="F470" s="91"/>
      <c r="G470" s="92"/>
      <c r="H470" s="59"/>
      <c r="I470" s="89"/>
      <c r="J470" s="94"/>
    </row>
    <row r="471" spans="1:10" ht="96" customHeight="1" x14ac:dyDescent="0.25">
      <c r="A471" s="58" t="s">
        <v>925</v>
      </c>
      <c r="B471" s="88" t="s">
        <v>99</v>
      </c>
      <c r="C471" s="89" t="s">
        <v>760</v>
      </c>
      <c r="D471" s="89" t="s">
        <v>761</v>
      </c>
      <c r="E471" s="90" t="s">
        <v>762</v>
      </c>
      <c r="F471" s="91">
        <v>935362514</v>
      </c>
      <c r="G471" s="92"/>
      <c r="H471" s="59" t="s">
        <v>569</v>
      </c>
      <c r="I471" s="89" t="s">
        <v>856</v>
      </c>
      <c r="J471" s="94" t="s">
        <v>860</v>
      </c>
    </row>
    <row r="472" spans="1:10" ht="24" customHeight="1" x14ac:dyDescent="0.25">
      <c r="A472" s="58"/>
      <c r="B472" s="88"/>
      <c r="C472" s="89"/>
      <c r="D472" s="89"/>
      <c r="E472" s="90"/>
      <c r="F472" s="91"/>
      <c r="G472" s="92"/>
      <c r="H472" s="59"/>
      <c r="I472" s="89"/>
      <c r="J472" s="94"/>
    </row>
    <row r="473" spans="1:10" ht="102" customHeight="1" x14ac:dyDescent="0.25">
      <c r="A473" s="58" t="s">
        <v>926</v>
      </c>
      <c r="B473" s="88" t="s">
        <v>60</v>
      </c>
      <c r="C473" s="89" t="s">
        <v>564</v>
      </c>
      <c r="D473" s="89" t="s">
        <v>565</v>
      </c>
      <c r="E473" s="90" t="s">
        <v>763</v>
      </c>
      <c r="F473" s="91">
        <v>968411556</v>
      </c>
      <c r="G473" s="92"/>
      <c r="H473" s="59" t="s">
        <v>569</v>
      </c>
      <c r="I473" s="89" t="s">
        <v>856</v>
      </c>
      <c r="J473" s="94" t="s">
        <v>860</v>
      </c>
    </row>
    <row r="474" spans="1:10" ht="24.75" customHeight="1" x14ac:dyDescent="0.25">
      <c r="A474" s="58"/>
      <c r="B474" s="88"/>
      <c r="C474" s="89"/>
      <c r="D474" s="89"/>
      <c r="E474" s="90"/>
      <c r="F474" s="91"/>
      <c r="G474" s="92"/>
      <c r="H474" s="59"/>
      <c r="I474" s="89"/>
      <c r="J474" s="94"/>
    </row>
    <row r="475" spans="1:10" ht="97.5" customHeight="1" x14ac:dyDescent="0.25">
      <c r="A475" s="58" t="s">
        <v>927</v>
      </c>
      <c r="B475" s="88" t="s">
        <v>99</v>
      </c>
      <c r="C475" s="89" t="s">
        <v>764</v>
      </c>
      <c r="D475" s="89" t="s">
        <v>765</v>
      </c>
      <c r="E475" s="90" t="s">
        <v>766</v>
      </c>
      <c r="F475" s="91">
        <v>826515392</v>
      </c>
      <c r="G475" s="92"/>
      <c r="H475" s="59" t="s">
        <v>569</v>
      </c>
      <c r="I475" s="89" t="s">
        <v>856</v>
      </c>
      <c r="J475" s="94" t="s">
        <v>860</v>
      </c>
    </row>
    <row r="476" spans="1:10" ht="24" customHeight="1" x14ac:dyDescent="0.25">
      <c r="A476" s="58"/>
      <c r="B476" s="88"/>
      <c r="C476" s="89"/>
      <c r="D476" s="89"/>
      <c r="E476" s="90"/>
      <c r="F476" s="91"/>
      <c r="G476" s="92"/>
      <c r="H476" s="59"/>
      <c r="I476" s="89"/>
      <c r="J476" s="94"/>
    </row>
    <row r="477" spans="1:10" ht="111.75" customHeight="1" x14ac:dyDescent="0.25">
      <c r="A477" s="58" t="s">
        <v>928</v>
      </c>
      <c r="B477" s="88" t="s">
        <v>99</v>
      </c>
      <c r="C477" s="89" t="s">
        <v>767</v>
      </c>
      <c r="D477" s="89" t="s">
        <v>768</v>
      </c>
      <c r="E477" s="90" t="s">
        <v>769</v>
      </c>
      <c r="F477" s="91">
        <v>856372710</v>
      </c>
      <c r="G477" s="92"/>
      <c r="H477" s="59" t="s">
        <v>569</v>
      </c>
      <c r="I477" s="89" t="s">
        <v>856</v>
      </c>
      <c r="J477" s="94" t="s">
        <v>860</v>
      </c>
    </row>
    <row r="478" spans="1:10" ht="24" customHeight="1" x14ac:dyDescent="0.25">
      <c r="A478" s="58"/>
      <c r="B478" s="88"/>
      <c r="C478" s="89"/>
      <c r="D478" s="89"/>
      <c r="E478" s="90"/>
      <c r="F478" s="91"/>
      <c r="G478" s="92"/>
      <c r="H478" s="59"/>
      <c r="I478" s="89"/>
      <c r="J478" s="94"/>
    </row>
    <row r="479" spans="1:10" ht="91.5" customHeight="1" x14ac:dyDescent="0.25">
      <c r="A479" s="58" t="s">
        <v>929</v>
      </c>
      <c r="B479" s="88" t="s">
        <v>100</v>
      </c>
      <c r="C479" s="89" t="s">
        <v>770</v>
      </c>
      <c r="D479" s="89" t="s">
        <v>771</v>
      </c>
      <c r="E479" s="90" t="s">
        <v>772</v>
      </c>
      <c r="F479" s="91">
        <v>917268631</v>
      </c>
      <c r="G479" s="92"/>
      <c r="H479" s="59" t="s">
        <v>569</v>
      </c>
      <c r="I479" s="89" t="s">
        <v>856</v>
      </c>
      <c r="J479" s="94" t="s">
        <v>860</v>
      </c>
    </row>
    <row r="480" spans="1:10" ht="24" customHeight="1" x14ac:dyDescent="0.25">
      <c r="A480" s="58"/>
      <c r="B480" s="88"/>
      <c r="C480" s="89"/>
      <c r="D480" s="89"/>
      <c r="E480" s="90"/>
      <c r="F480" s="91"/>
      <c r="G480" s="92"/>
      <c r="H480" s="59"/>
      <c r="I480" s="89"/>
      <c r="J480" s="94"/>
    </row>
    <row r="481" spans="1:10" ht="98.25" customHeight="1" x14ac:dyDescent="0.25">
      <c r="A481" s="58" t="s">
        <v>930</v>
      </c>
      <c r="B481" s="88" t="s">
        <v>60</v>
      </c>
      <c r="C481" s="89" t="s">
        <v>773</v>
      </c>
      <c r="D481" s="89" t="s">
        <v>771</v>
      </c>
      <c r="E481" s="90" t="s">
        <v>774</v>
      </c>
      <c r="F481" s="91">
        <v>871181978</v>
      </c>
      <c r="G481" s="92"/>
      <c r="H481" s="59" t="s">
        <v>569</v>
      </c>
      <c r="I481" s="89" t="s">
        <v>856</v>
      </c>
      <c r="J481" s="94" t="s">
        <v>860</v>
      </c>
    </row>
    <row r="482" spans="1:10" s="58" customFormat="1" ht="24.75" customHeight="1" x14ac:dyDescent="0.25">
      <c r="I482" s="89"/>
      <c r="J482" s="94"/>
    </row>
    <row r="483" spans="1:10" ht="99.75" customHeight="1" x14ac:dyDescent="0.25">
      <c r="A483" s="58" t="s">
        <v>931</v>
      </c>
      <c r="B483" s="88" t="s">
        <v>60</v>
      </c>
      <c r="C483" s="89" t="s">
        <v>310</v>
      </c>
      <c r="D483" s="89" t="s">
        <v>311</v>
      </c>
      <c r="E483" s="90" t="s">
        <v>775</v>
      </c>
      <c r="F483" s="91">
        <v>822184592</v>
      </c>
      <c r="G483" s="92"/>
      <c r="H483" s="59" t="s">
        <v>569</v>
      </c>
      <c r="I483" s="89" t="s">
        <v>856</v>
      </c>
      <c r="J483" s="94" t="s">
        <v>860</v>
      </c>
    </row>
    <row r="484" spans="1:10" ht="23.25" customHeight="1" x14ac:dyDescent="0.25">
      <c r="A484" s="58"/>
      <c r="B484" s="88"/>
      <c r="C484" s="89"/>
      <c r="D484" s="89"/>
      <c r="E484" s="90"/>
      <c r="F484" s="91"/>
      <c r="G484" s="92"/>
      <c r="H484" s="59"/>
      <c r="I484" s="89"/>
      <c r="J484" s="94"/>
    </row>
    <row r="485" spans="1:10" ht="103.5" customHeight="1" x14ac:dyDescent="0.25">
      <c r="A485" s="58" t="s">
        <v>932</v>
      </c>
      <c r="B485" s="88" t="s">
        <v>99</v>
      </c>
      <c r="C485" s="89" t="s">
        <v>776</v>
      </c>
      <c r="D485" s="89" t="s">
        <v>777</v>
      </c>
      <c r="E485" s="90" t="s">
        <v>778</v>
      </c>
      <c r="F485" s="91">
        <v>812344563</v>
      </c>
      <c r="G485" s="92"/>
      <c r="H485" s="59" t="s">
        <v>569</v>
      </c>
      <c r="I485" s="89" t="s">
        <v>856</v>
      </c>
      <c r="J485" s="94" t="s">
        <v>860</v>
      </c>
    </row>
    <row r="486" spans="1:10" ht="24.75" customHeight="1" x14ac:dyDescent="0.25">
      <c r="A486" s="58"/>
      <c r="B486" s="88"/>
      <c r="C486" s="89"/>
      <c r="D486" s="89"/>
      <c r="E486" s="90"/>
      <c r="F486" s="91"/>
      <c r="G486" s="92"/>
      <c r="H486" s="59"/>
      <c r="I486" s="89"/>
      <c r="J486" s="94"/>
    </row>
    <row r="487" spans="1:10" ht="97.5" customHeight="1" x14ac:dyDescent="0.25">
      <c r="A487" s="58" t="s">
        <v>933</v>
      </c>
      <c r="B487" s="88" t="s">
        <v>60</v>
      </c>
      <c r="C487" s="89" t="s">
        <v>779</v>
      </c>
      <c r="D487" s="89" t="s">
        <v>313</v>
      </c>
      <c r="E487" s="90" t="s">
        <v>780</v>
      </c>
      <c r="F487" s="91">
        <v>92960995</v>
      </c>
      <c r="G487" s="92"/>
      <c r="H487" s="59" t="s">
        <v>569</v>
      </c>
      <c r="I487" s="89" t="s">
        <v>856</v>
      </c>
      <c r="J487" s="94" t="s">
        <v>860</v>
      </c>
    </row>
    <row r="488" spans="1:10" ht="24" customHeight="1" x14ac:dyDescent="0.25">
      <c r="A488" s="58"/>
      <c r="B488" s="88"/>
      <c r="C488" s="89"/>
      <c r="D488" s="89"/>
      <c r="E488" s="90"/>
      <c r="F488" s="91"/>
      <c r="G488" s="92"/>
      <c r="H488" s="59"/>
      <c r="I488" s="89"/>
      <c r="J488" s="94"/>
    </row>
    <row r="489" spans="1:10" ht="96" customHeight="1" x14ac:dyDescent="0.25">
      <c r="A489" s="58" t="s">
        <v>934</v>
      </c>
      <c r="B489" s="88" t="s">
        <v>100</v>
      </c>
      <c r="C489" s="89" t="s">
        <v>781</v>
      </c>
      <c r="D489" s="89" t="s">
        <v>782</v>
      </c>
      <c r="E489" s="90" t="s">
        <v>783</v>
      </c>
      <c r="F489" s="91">
        <v>936624579</v>
      </c>
      <c r="G489" s="92"/>
      <c r="H489" s="59" t="s">
        <v>569</v>
      </c>
      <c r="I489" s="89" t="s">
        <v>856</v>
      </c>
      <c r="J489" s="94" t="s">
        <v>860</v>
      </c>
    </row>
    <row r="490" spans="1:10" ht="24.75" customHeight="1" x14ac:dyDescent="0.25">
      <c r="A490" s="58"/>
      <c r="B490" s="88"/>
      <c r="C490" s="89"/>
      <c r="D490" s="89"/>
      <c r="E490" s="90"/>
      <c r="F490" s="91"/>
      <c r="G490" s="92"/>
      <c r="H490" s="59"/>
      <c r="I490" s="89"/>
      <c r="J490" s="94"/>
    </row>
    <row r="491" spans="1:10" ht="98.4" x14ac:dyDescent="0.25">
      <c r="A491" s="58" t="s">
        <v>935</v>
      </c>
      <c r="B491" s="88" t="s">
        <v>99</v>
      </c>
      <c r="C491" s="89" t="s">
        <v>784</v>
      </c>
      <c r="D491" s="89" t="s">
        <v>785</v>
      </c>
      <c r="E491" s="90" t="s">
        <v>786</v>
      </c>
      <c r="F491" s="91">
        <v>818196610</v>
      </c>
      <c r="G491" s="92"/>
      <c r="H491" s="59" t="s">
        <v>569</v>
      </c>
      <c r="I491" s="89" t="s">
        <v>856</v>
      </c>
      <c r="J491" s="94" t="s">
        <v>860</v>
      </c>
    </row>
    <row r="492" spans="1:10" x14ac:dyDescent="0.25">
      <c r="A492" s="58"/>
      <c r="B492" s="88"/>
      <c r="C492" s="89"/>
      <c r="D492" s="89"/>
      <c r="E492" s="90"/>
      <c r="F492" s="91"/>
      <c r="G492" s="92"/>
      <c r="H492" s="59"/>
      <c r="I492" s="89"/>
      <c r="J492" s="94"/>
    </row>
    <row r="493" spans="1:10" ht="49.2" x14ac:dyDescent="0.25">
      <c r="A493" s="58" t="s">
        <v>980</v>
      </c>
      <c r="B493" s="96" t="s">
        <v>99</v>
      </c>
      <c r="C493" s="71" t="s">
        <v>1005</v>
      </c>
      <c r="D493" s="71" t="s">
        <v>1006</v>
      </c>
      <c r="E493" s="66" t="s">
        <v>1038</v>
      </c>
      <c r="F493" s="97">
        <v>990691241</v>
      </c>
      <c r="G493" s="59" t="s">
        <v>569</v>
      </c>
      <c r="H493" s="59"/>
      <c r="I493" s="71" t="s">
        <v>65</v>
      </c>
      <c r="J493" s="77" t="s">
        <v>1052</v>
      </c>
    </row>
    <row r="494" spans="1:10" x14ac:dyDescent="0.25">
      <c r="A494" s="58"/>
      <c r="B494" s="96"/>
      <c r="C494" s="71"/>
      <c r="D494" s="71"/>
      <c r="E494" s="66"/>
      <c r="F494" s="97"/>
      <c r="G494" s="59"/>
      <c r="H494" s="59"/>
      <c r="I494" s="71"/>
      <c r="J494" s="77"/>
    </row>
    <row r="495" spans="1:10" ht="49.2" x14ac:dyDescent="0.25">
      <c r="A495" s="58" t="s">
        <v>981</v>
      </c>
      <c r="B495" s="96" t="s">
        <v>99</v>
      </c>
      <c r="C495" s="71" t="s">
        <v>1001</v>
      </c>
      <c r="D495" s="71" t="s">
        <v>1007</v>
      </c>
      <c r="E495" s="66" t="s">
        <v>1002</v>
      </c>
      <c r="F495" s="97">
        <v>800748490</v>
      </c>
      <c r="G495" s="59" t="s">
        <v>569</v>
      </c>
      <c r="H495" s="59"/>
      <c r="I495" s="71" t="s">
        <v>65</v>
      </c>
      <c r="J495" s="77" t="s">
        <v>1052</v>
      </c>
    </row>
    <row r="496" spans="1:10" x14ac:dyDescent="0.25">
      <c r="A496" s="58"/>
      <c r="B496" s="96"/>
      <c r="C496" s="71"/>
      <c r="D496" s="71"/>
      <c r="E496" s="66"/>
      <c r="F496" s="97"/>
      <c r="G496" s="59"/>
      <c r="H496" s="59"/>
      <c r="I496" s="71"/>
      <c r="J496" s="77"/>
    </row>
    <row r="497" spans="1:10" ht="49.2" x14ac:dyDescent="0.25">
      <c r="A497" s="58" t="s">
        <v>982</v>
      </c>
      <c r="B497" s="96" t="s">
        <v>100</v>
      </c>
      <c r="C497" s="71" t="s">
        <v>1003</v>
      </c>
      <c r="D497" s="71" t="s">
        <v>1004</v>
      </c>
      <c r="E497" s="66" t="s">
        <v>1040</v>
      </c>
      <c r="F497" s="97">
        <v>861282585</v>
      </c>
      <c r="G497" s="59" t="s">
        <v>569</v>
      </c>
      <c r="H497" s="59"/>
      <c r="I497" s="71" t="s">
        <v>65</v>
      </c>
      <c r="J497" s="77" t="s">
        <v>1052</v>
      </c>
    </row>
    <row r="498" spans="1:10" x14ac:dyDescent="0.25">
      <c r="A498" s="58"/>
      <c r="B498" s="96"/>
      <c r="C498" s="71"/>
      <c r="D498" s="71"/>
      <c r="E498" s="66"/>
      <c r="F498" s="97"/>
      <c r="G498" s="59"/>
      <c r="H498" s="59"/>
      <c r="I498" s="71"/>
      <c r="J498" s="77"/>
    </row>
    <row r="499" spans="1:10" ht="49.2" x14ac:dyDescent="0.25">
      <c r="A499" s="58" t="s">
        <v>983</v>
      </c>
      <c r="B499" s="96" t="s">
        <v>99</v>
      </c>
      <c r="C499" s="71" t="s">
        <v>234</v>
      </c>
      <c r="D499" s="71" t="s">
        <v>1007</v>
      </c>
      <c r="E499" s="66" t="s">
        <v>1002</v>
      </c>
      <c r="F499" s="97">
        <v>950652933</v>
      </c>
      <c r="G499" s="59" t="s">
        <v>569</v>
      </c>
      <c r="H499" s="59"/>
      <c r="I499" s="71" t="s">
        <v>65</v>
      </c>
      <c r="J499" s="77" t="s">
        <v>1052</v>
      </c>
    </row>
    <row r="500" spans="1:10" x14ac:dyDescent="0.25">
      <c r="A500" s="58"/>
      <c r="B500" s="96"/>
      <c r="C500" s="71"/>
      <c r="D500" s="71"/>
      <c r="E500" s="66"/>
      <c r="F500" s="97"/>
      <c r="G500" s="59"/>
      <c r="H500" s="59"/>
      <c r="I500" s="71"/>
      <c r="J500" s="77"/>
    </row>
    <row r="501" spans="1:10" ht="49.2" x14ac:dyDescent="0.25">
      <c r="A501" s="58" t="s">
        <v>984</v>
      </c>
      <c r="B501" s="96" t="s">
        <v>100</v>
      </c>
      <c r="C501" s="71" t="s">
        <v>1008</v>
      </c>
      <c r="D501" s="71" t="s">
        <v>1009</v>
      </c>
      <c r="E501" s="66" t="s">
        <v>1044</v>
      </c>
      <c r="F501" s="97">
        <v>616482214</v>
      </c>
      <c r="G501" s="59" t="s">
        <v>569</v>
      </c>
      <c r="H501" s="59"/>
      <c r="I501" s="71" t="s">
        <v>65</v>
      </c>
      <c r="J501" s="77" t="s">
        <v>1052</v>
      </c>
    </row>
    <row r="502" spans="1:10" x14ac:dyDescent="0.25">
      <c r="A502" s="58"/>
      <c r="B502" s="96"/>
      <c r="C502" s="71"/>
      <c r="D502" s="71"/>
      <c r="E502" s="66"/>
      <c r="F502" s="97"/>
      <c r="G502" s="59"/>
      <c r="H502" s="59"/>
      <c r="I502" s="71"/>
      <c r="J502" s="77"/>
    </row>
    <row r="503" spans="1:10" ht="49.2" x14ac:dyDescent="0.25">
      <c r="A503" s="58" t="s">
        <v>985</v>
      </c>
      <c r="B503" s="96" t="s">
        <v>100</v>
      </c>
      <c r="C503" s="71" t="s">
        <v>1010</v>
      </c>
      <c r="D503" s="71" t="s">
        <v>1011</v>
      </c>
      <c r="E503" s="66" t="s">
        <v>1049</v>
      </c>
      <c r="F503" s="97" t="s">
        <v>208</v>
      </c>
      <c r="G503" s="59" t="s">
        <v>569</v>
      </c>
      <c r="H503" s="59"/>
      <c r="I503" s="71" t="s">
        <v>65</v>
      </c>
      <c r="J503" s="77" t="s">
        <v>1052</v>
      </c>
    </row>
    <row r="504" spans="1:10" x14ac:dyDescent="0.25">
      <c r="A504" s="58"/>
      <c r="B504" s="96"/>
      <c r="C504" s="71"/>
      <c r="D504" s="71"/>
      <c r="E504" s="66"/>
      <c r="F504" s="97"/>
      <c r="G504" s="59"/>
      <c r="H504" s="59"/>
      <c r="I504" s="71"/>
      <c r="J504" s="77"/>
    </row>
    <row r="505" spans="1:10" ht="49.2" x14ac:dyDescent="0.25">
      <c r="A505" s="58" t="s">
        <v>986</v>
      </c>
      <c r="B505" s="96" t="s">
        <v>1014</v>
      </c>
      <c r="C505" s="71" t="s">
        <v>1012</v>
      </c>
      <c r="D505" s="71" t="s">
        <v>1013</v>
      </c>
      <c r="E505" s="66" t="s">
        <v>1002</v>
      </c>
      <c r="F505" s="97">
        <v>800748490</v>
      </c>
      <c r="G505" s="59" t="s">
        <v>569</v>
      </c>
      <c r="H505" s="59"/>
      <c r="I505" s="71" t="s">
        <v>65</v>
      </c>
      <c r="J505" s="77" t="s">
        <v>1052</v>
      </c>
    </row>
    <row r="506" spans="1:10" x14ac:dyDescent="0.25">
      <c r="A506" s="58"/>
      <c r="B506" s="96"/>
      <c r="C506" s="71"/>
      <c r="D506" s="71"/>
      <c r="E506" s="66"/>
      <c r="F506" s="97"/>
      <c r="G506" s="59"/>
      <c r="H506" s="59"/>
      <c r="I506" s="71"/>
      <c r="J506" s="77"/>
    </row>
    <row r="507" spans="1:10" ht="49.2" x14ac:dyDescent="0.25">
      <c r="A507" s="58" t="s">
        <v>987</v>
      </c>
      <c r="B507" s="96" t="s">
        <v>60</v>
      </c>
      <c r="C507" s="71" t="s">
        <v>1015</v>
      </c>
      <c r="D507" s="71" t="s">
        <v>1016</v>
      </c>
      <c r="E507" s="66" t="s">
        <v>1017</v>
      </c>
      <c r="F507" s="97">
        <v>653809778</v>
      </c>
      <c r="G507" s="59" t="s">
        <v>569</v>
      </c>
      <c r="H507" s="59"/>
      <c r="I507" s="71" t="s">
        <v>65</v>
      </c>
      <c r="J507" s="77" t="s">
        <v>1052</v>
      </c>
    </row>
    <row r="508" spans="1:10" x14ac:dyDescent="0.25">
      <c r="A508" s="58"/>
      <c r="B508" s="96"/>
      <c r="C508" s="71"/>
      <c r="D508" s="71"/>
      <c r="E508" s="66"/>
      <c r="F508" s="97"/>
      <c r="G508" s="59"/>
      <c r="H508" s="59"/>
      <c r="I508" s="71"/>
      <c r="J508" s="77"/>
    </row>
    <row r="509" spans="1:10" ht="49.2" x14ac:dyDescent="0.25">
      <c r="A509" s="58" t="s">
        <v>988</v>
      </c>
      <c r="B509" s="96" t="s">
        <v>60</v>
      </c>
      <c r="C509" s="71" t="s">
        <v>1018</v>
      </c>
      <c r="D509" s="71" t="s">
        <v>1019</v>
      </c>
      <c r="E509" s="66" t="s">
        <v>1043</v>
      </c>
      <c r="F509" s="97" t="s">
        <v>208</v>
      </c>
      <c r="G509" s="59" t="s">
        <v>569</v>
      </c>
      <c r="H509" s="59"/>
      <c r="I509" s="71" t="s">
        <v>65</v>
      </c>
      <c r="J509" s="77" t="s">
        <v>1052</v>
      </c>
    </row>
    <row r="510" spans="1:10" x14ac:dyDescent="0.25">
      <c r="A510" s="58"/>
      <c r="B510" s="96"/>
      <c r="C510" s="71"/>
      <c r="D510" s="71"/>
      <c r="E510" s="66"/>
      <c r="F510" s="97"/>
      <c r="G510" s="59"/>
      <c r="H510" s="59"/>
      <c r="I510" s="71"/>
      <c r="J510" s="77"/>
    </row>
    <row r="511" spans="1:10" ht="49.2" x14ac:dyDescent="0.25">
      <c r="A511" s="58" t="s">
        <v>989</v>
      </c>
      <c r="B511" s="96" t="s">
        <v>99</v>
      </c>
      <c r="C511" s="71" t="s">
        <v>1020</v>
      </c>
      <c r="D511" s="71" t="s">
        <v>1016</v>
      </c>
      <c r="E511" s="66" t="s">
        <v>1049</v>
      </c>
      <c r="F511" s="97" t="s">
        <v>208</v>
      </c>
      <c r="G511" s="59" t="s">
        <v>569</v>
      </c>
      <c r="H511" s="59"/>
      <c r="I511" s="71" t="s">
        <v>65</v>
      </c>
      <c r="J511" s="77" t="s">
        <v>1052</v>
      </c>
    </row>
    <row r="512" spans="1:10" x14ac:dyDescent="0.25">
      <c r="A512" s="58"/>
      <c r="B512" s="96"/>
      <c r="C512" s="71"/>
      <c r="D512" s="71"/>
      <c r="E512" s="66"/>
      <c r="F512" s="97"/>
      <c r="G512" s="59"/>
      <c r="H512" s="59"/>
      <c r="I512" s="71"/>
      <c r="J512" s="77"/>
    </row>
    <row r="513" spans="1:10" ht="49.2" x14ac:dyDescent="0.25">
      <c r="A513" s="58" t="s">
        <v>990</v>
      </c>
      <c r="B513" s="96" t="s">
        <v>60</v>
      </c>
      <c r="C513" s="71" t="s">
        <v>1021</v>
      </c>
      <c r="D513" s="71" t="s">
        <v>1022</v>
      </c>
      <c r="E513" s="66" t="s">
        <v>1049</v>
      </c>
      <c r="F513" s="97" t="s">
        <v>208</v>
      </c>
      <c r="G513" s="59" t="s">
        <v>569</v>
      </c>
      <c r="H513" s="59"/>
      <c r="I513" s="71" t="s">
        <v>65</v>
      </c>
      <c r="J513" s="77" t="s">
        <v>1052</v>
      </c>
    </row>
    <row r="514" spans="1:10" x14ac:dyDescent="0.25">
      <c r="A514" s="58"/>
      <c r="B514" s="96"/>
      <c r="C514" s="71"/>
      <c r="D514" s="71"/>
      <c r="E514" s="66"/>
      <c r="F514" s="97"/>
      <c r="G514" s="59"/>
      <c r="H514" s="59"/>
      <c r="I514" s="71"/>
      <c r="J514" s="77"/>
    </row>
    <row r="515" spans="1:10" ht="49.2" x14ac:dyDescent="0.25">
      <c r="A515" s="58" t="s">
        <v>991</v>
      </c>
      <c r="B515" s="96" t="s">
        <v>60</v>
      </c>
      <c r="C515" s="71" t="s">
        <v>1041</v>
      </c>
      <c r="D515" s="71" t="s">
        <v>1042</v>
      </c>
      <c r="E515" s="66" t="s">
        <v>1043</v>
      </c>
      <c r="F515" s="97">
        <v>614659280</v>
      </c>
      <c r="G515" s="59" t="s">
        <v>569</v>
      </c>
      <c r="H515" s="59"/>
      <c r="I515" s="71" t="s">
        <v>65</v>
      </c>
      <c r="J515" s="77" t="s">
        <v>1052</v>
      </c>
    </row>
    <row r="516" spans="1:10" x14ac:dyDescent="0.25">
      <c r="A516" s="58"/>
      <c r="B516" s="96"/>
      <c r="C516" s="71"/>
      <c r="D516" s="71"/>
      <c r="E516" s="66"/>
      <c r="F516" s="97"/>
      <c r="G516" s="59"/>
      <c r="H516" s="59"/>
      <c r="I516" s="71"/>
      <c r="J516" s="77"/>
    </row>
    <row r="517" spans="1:10" ht="49.2" x14ac:dyDescent="0.25">
      <c r="A517" s="58" t="s">
        <v>992</v>
      </c>
      <c r="B517" s="96" t="s">
        <v>100</v>
      </c>
      <c r="C517" s="71" t="s">
        <v>1023</v>
      </c>
      <c r="D517" s="71" t="s">
        <v>1024</v>
      </c>
      <c r="E517" s="66" t="s">
        <v>1025</v>
      </c>
      <c r="F517" s="97" t="s">
        <v>208</v>
      </c>
      <c r="G517" s="59" t="s">
        <v>569</v>
      </c>
      <c r="H517" s="59"/>
      <c r="I517" s="71" t="s">
        <v>65</v>
      </c>
      <c r="J517" s="77" t="s">
        <v>1052</v>
      </c>
    </row>
    <row r="518" spans="1:10" x14ac:dyDescent="0.25">
      <c r="A518" s="58"/>
      <c r="B518" s="96"/>
      <c r="C518" s="71"/>
      <c r="D518" s="71"/>
      <c r="E518" s="66"/>
      <c r="F518" s="97"/>
      <c r="G518" s="59"/>
      <c r="H518" s="59"/>
      <c r="I518" s="71"/>
      <c r="J518" s="77"/>
    </row>
    <row r="519" spans="1:10" ht="49.2" x14ac:dyDescent="0.25">
      <c r="A519" s="58" t="s">
        <v>993</v>
      </c>
      <c r="B519" s="96" t="s">
        <v>100</v>
      </c>
      <c r="C519" s="71" t="s">
        <v>1026</v>
      </c>
      <c r="D519" s="71" t="s">
        <v>1027</v>
      </c>
      <c r="E519" s="66" t="s">
        <v>1028</v>
      </c>
      <c r="F519" s="97" t="s">
        <v>208</v>
      </c>
      <c r="G519" s="59" t="s">
        <v>569</v>
      </c>
      <c r="H519" s="59"/>
      <c r="I519" s="71" t="s">
        <v>65</v>
      </c>
      <c r="J519" s="77" t="s">
        <v>1052</v>
      </c>
    </row>
    <row r="520" spans="1:10" x14ac:dyDescent="0.25">
      <c r="A520" s="58"/>
      <c r="B520" s="96"/>
      <c r="C520" s="71"/>
      <c r="D520" s="71"/>
      <c r="E520" s="66"/>
      <c r="F520" s="97"/>
      <c r="G520" s="59"/>
      <c r="H520" s="59"/>
      <c r="I520" s="71"/>
      <c r="J520" s="77"/>
    </row>
    <row r="521" spans="1:10" ht="60.75" customHeight="1" x14ac:dyDescent="0.25">
      <c r="A521" s="58" t="s">
        <v>994</v>
      </c>
      <c r="B521" s="96" t="s">
        <v>99</v>
      </c>
      <c r="C521" s="71" t="s">
        <v>303</v>
      </c>
      <c r="D521" s="71" t="s">
        <v>304</v>
      </c>
      <c r="E521" s="66" t="s">
        <v>1029</v>
      </c>
      <c r="F521" s="97">
        <v>891888845</v>
      </c>
      <c r="G521" s="59" t="s">
        <v>569</v>
      </c>
      <c r="H521" s="59"/>
      <c r="I521" s="71" t="s">
        <v>65</v>
      </c>
      <c r="J521" s="77" t="s">
        <v>1052</v>
      </c>
    </row>
    <row r="522" spans="1:10" ht="26.25" customHeight="1" x14ac:dyDescent="0.25">
      <c r="A522" s="58"/>
      <c r="B522" s="96"/>
      <c r="C522" s="71"/>
      <c r="D522" s="71"/>
      <c r="E522" s="66"/>
      <c r="F522" s="97"/>
      <c r="G522" s="59"/>
      <c r="H522" s="59"/>
      <c r="I522" s="71"/>
      <c r="J522" s="77"/>
    </row>
    <row r="523" spans="1:10" ht="49.2" x14ac:dyDescent="0.25">
      <c r="A523" s="58" t="s">
        <v>995</v>
      </c>
      <c r="B523" s="96" t="s">
        <v>60</v>
      </c>
      <c r="C523" s="71" t="s">
        <v>1047</v>
      </c>
      <c r="D523" s="71" t="s">
        <v>1048</v>
      </c>
      <c r="E523" s="66" t="s">
        <v>1049</v>
      </c>
      <c r="F523" s="97" t="s">
        <v>208</v>
      </c>
      <c r="G523" s="59" t="s">
        <v>569</v>
      </c>
      <c r="H523" s="59"/>
      <c r="I523" s="71" t="s">
        <v>65</v>
      </c>
      <c r="J523" s="77" t="s">
        <v>1052</v>
      </c>
    </row>
    <row r="524" spans="1:10" x14ac:dyDescent="0.25">
      <c r="A524" s="58"/>
      <c r="B524" s="96"/>
      <c r="C524" s="71"/>
      <c r="D524" s="71"/>
      <c r="E524" s="66"/>
      <c r="F524" s="97"/>
      <c r="G524" s="59"/>
      <c r="H524" s="59"/>
      <c r="I524" s="71"/>
      <c r="J524" s="77"/>
    </row>
    <row r="525" spans="1:10" ht="49.2" x14ac:dyDescent="0.25">
      <c r="A525" s="58" t="s">
        <v>996</v>
      </c>
      <c r="B525" s="96" t="s">
        <v>100</v>
      </c>
      <c r="C525" s="71" t="s">
        <v>1030</v>
      </c>
      <c r="D525" s="71" t="s">
        <v>1031</v>
      </c>
      <c r="E525" s="66" t="s">
        <v>1046</v>
      </c>
      <c r="F525" s="97">
        <v>816126305</v>
      </c>
      <c r="G525" s="59" t="s">
        <v>569</v>
      </c>
      <c r="H525" s="59"/>
      <c r="I525" s="71" t="s">
        <v>65</v>
      </c>
      <c r="J525" s="77" t="s">
        <v>1052</v>
      </c>
    </row>
    <row r="526" spans="1:10" x14ac:dyDescent="0.25">
      <c r="A526" s="58"/>
      <c r="B526" s="96"/>
      <c r="C526" s="71"/>
      <c r="D526" s="71"/>
      <c r="E526" s="66"/>
      <c r="F526" s="97"/>
      <c r="G526" s="59"/>
      <c r="H526" s="59"/>
      <c r="I526" s="71"/>
      <c r="J526" s="77"/>
    </row>
    <row r="527" spans="1:10" ht="49.2" x14ac:dyDescent="0.25">
      <c r="A527" s="58" t="s">
        <v>997</v>
      </c>
      <c r="B527" s="96" t="s">
        <v>100</v>
      </c>
      <c r="C527" s="71" t="s">
        <v>1032</v>
      </c>
      <c r="D527" s="71" t="s">
        <v>1042</v>
      </c>
      <c r="E527" s="66" t="s">
        <v>1045</v>
      </c>
      <c r="F527" s="97">
        <v>930257928</v>
      </c>
      <c r="G527" s="59" t="s">
        <v>569</v>
      </c>
      <c r="H527" s="59"/>
      <c r="I527" s="71" t="s">
        <v>65</v>
      </c>
      <c r="J527" s="77" t="s">
        <v>1052</v>
      </c>
    </row>
    <row r="528" spans="1:10" x14ac:dyDescent="0.25">
      <c r="A528" s="58"/>
      <c r="B528" s="96"/>
      <c r="C528" s="71"/>
      <c r="D528" s="71"/>
      <c r="E528" s="66"/>
      <c r="F528" s="97"/>
      <c r="G528" s="59"/>
      <c r="H528" s="59"/>
      <c r="I528" s="71"/>
      <c r="J528" s="77"/>
    </row>
    <row r="529" spans="1:10" ht="49.2" x14ac:dyDescent="0.25">
      <c r="A529" s="58" t="s">
        <v>998</v>
      </c>
      <c r="B529" s="96" t="s">
        <v>99</v>
      </c>
      <c r="C529" s="71" t="s">
        <v>1033</v>
      </c>
      <c r="D529" s="71" t="s">
        <v>1007</v>
      </c>
      <c r="E529" s="66" t="s">
        <v>1044</v>
      </c>
      <c r="F529" s="97" t="s">
        <v>208</v>
      </c>
      <c r="G529" s="59" t="s">
        <v>569</v>
      </c>
      <c r="H529" s="59"/>
      <c r="I529" s="71" t="s">
        <v>65</v>
      </c>
      <c r="J529" s="77" t="s">
        <v>1052</v>
      </c>
    </row>
    <row r="530" spans="1:10" x14ac:dyDescent="0.25">
      <c r="A530" s="58"/>
      <c r="B530" s="96"/>
      <c r="C530" s="71"/>
      <c r="D530" s="71"/>
      <c r="E530" s="66"/>
      <c r="F530" s="97"/>
      <c r="G530" s="59"/>
      <c r="H530" s="59"/>
      <c r="I530" s="71"/>
      <c r="J530" s="77"/>
    </row>
    <row r="531" spans="1:10" ht="49.2" x14ac:dyDescent="0.25">
      <c r="A531" s="58" t="s">
        <v>999</v>
      </c>
      <c r="B531" s="96" t="s">
        <v>60</v>
      </c>
      <c r="C531" s="71" t="s">
        <v>1034</v>
      </c>
      <c r="D531" s="71" t="s">
        <v>1035</v>
      </c>
      <c r="E531" s="66" t="s">
        <v>1039</v>
      </c>
      <c r="F531" s="97">
        <v>818522549</v>
      </c>
      <c r="G531" s="59" t="s">
        <v>569</v>
      </c>
      <c r="H531" s="59"/>
      <c r="I531" s="71" t="s">
        <v>65</v>
      </c>
      <c r="J531" s="77" t="s">
        <v>1052</v>
      </c>
    </row>
    <row r="532" spans="1:10" x14ac:dyDescent="0.25">
      <c r="A532" s="58"/>
      <c r="B532" s="96"/>
      <c r="C532" s="71"/>
      <c r="D532" s="71"/>
      <c r="E532" s="66"/>
      <c r="F532" s="97"/>
      <c r="G532" s="59"/>
      <c r="H532" s="59"/>
      <c r="I532" s="71"/>
      <c r="J532" s="77"/>
    </row>
    <row r="533" spans="1:10" ht="58.5" customHeight="1" x14ac:dyDescent="0.25">
      <c r="A533" s="58" t="s">
        <v>1000</v>
      </c>
      <c r="B533" s="96" t="s">
        <v>60</v>
      </c>
      <c r="C533" s="71" t="s">
        <v>1036</v>
      </c>
      <c r="D533" s="71" t="s">
        <v>1037</v>
      </c>
      <c r="E533" s="66" t="s">
        <v>1044</v>
      </c>
      <c r="F533" s="97" t="s">
        <v>208</v>
      </c>
      <c r="G533" s="59" t="s">
        <v>569</v>
      </c>
      <c r="H533" s="59"/>
      <c r="I533" s="71" t="s">
        <v>65</v>
      </c>
      <c r="J533" s="77" t="s">
        <v>1052</v>
      </c>
    </row>
    <row r="534" spans="1:10" ht="24" customHeight="1" x14ac:dyDescent="0.25">
      <c r="A534" s="58"/>
      <c r="B534" s="96"/>
      <c r="C534" s="71"/>
      <c r="D534" s="71"/>
      <c r="E534" s="66"/>
      <c r="F534" s="97"/>
      <c r="G534" s="59"/>
      <c r="H534" s="59"/>
      <c r="I534" s="71"/>
      <c r="J534" s="77"/>
    </row>
    <row r="535" spans="1:10" ht="58.5" customHeight="1" x14ac:dyDescent="0.25">
      <c r="A535" s="58" t="s">
        <v>1308</v>
      </c>
      <c r="B535" s="96" t="s">
        <v>60</v>
      </c>
      <c r="C535" s="71" t="s">
        <v>1053</v>
      </c>
      <c r="D535" s="71" t="s">
        <v>1054</v>
      </c>
      <c r="E535" s="66" t="s">
        <v>1055</v>
      </c>
      <c r="F535" s="97">
        <v>969353556</v>
      </c>
      <c r="G535" s="59"/>
      <c r="H535" s="59" t="s">
        <v>569</v>
      </c>
      <c r="I535" s="71" t="s">
        <v>1083</v>
      </c>
      <c r="J535" s="77" t="s">
        <v>1082</v>
      </c>
    </row>
    <row r="536" spans="1:10" ht="24" customHeight="1" x14ac:dyDescent="0.25">
      <c r="A536" s="58"/>
      <c r="B536" s="96"/>
      <c r="C536" s="71"/>
      <c r="D536" s="71"/>
      <c r="E536" s="66"/>
      <c r="F536" s="97"/>
      <c r="G536" s="59"/>
      <c r="H536" s="59"/>
      <c r="I536" s="71"/>
      <c r="J536" s="77"/>
    </row>
    <row r="537" spans="1:10" ht="58.5" customHeight="1" x14ac:dyDescent="0.25">
      <c r="A537" s="58" t="s">
        <v>1309</v>
      </c>
      <c r="B537" s="96" t="s">
        <v>99</v>
      </c>
      <c r="C537" s="71" t="s">
        <v>1056</v>
      </c>
      <c r="D537" s="71" t="s">
        <v>1057</v>
      </c>
      <c r="E537" s="66" t="s">
        <v>1058</v>
      </c>
      <c r="F537" s="97">
        <v>861454646</v>
      </c>
      <c r="G537" s="59"/>
      <c r="H537" s="59" t="s">
        <v>569</v>
      </c>
      <c r="I537" s="71" t="s">
        <v>1083</v>
      </c>
      <c r="J537" s="77" t="s">
        <v>1082</v>
      </c>
    </row>
    <row r="538" spans="1:10" ht="24" customHeight="1" x14ac:dyDescent="0.25">
      <c r="A538" s="58"/>
      <c r="B538" s="96"/>
      <c r="C538" s="71"/>
      <c r="D538" s="71"/>
      <c r="E538" s="66"/>
      <c r="F538" s="97"/>
      <c r="G538" s="59"/>
      <c r="H538" s="59"/>
      <c r="I538" s="71"/>
      <c r="J538" s="77"/>
    </row>
    <row r="539" spans="1:10" ht="58.5" customHeight="1" x14ac:dyDescent="0.25">
      <c r="A539" s="58" t="s">
        <v>1310</v>
      </c>
      <c r="B539" s="96" t="s">
        <v>60</v>
      </c>
      <c r="C539" s="71" t="s">
        <v>1059</v>
      </c>
      <c r="D539" s="71" t="s">
        <v>1060</v>
      </c>
      <c r="E539" s="66" t="s">
        <v>1061</v>
      </c>
      <c r="F539" s="97">
        <v>970499725</v>
      </c>
      <c r="G539" s="59"/>
      <c r="H539" s="59" t="s">
        <v>569</v>
      </c>
      <c r="I539" s="71" t="s">
        <v>1083</v>
      </c>
      <c r="J539" s="77" t="s">
        <v>1082</v>
      </c>
    </row>
    <row r="540" spans="1:10" ht="24" customHeight="1" x14ac:dyDescent="0.25">
      <c r="A540" s="58"/>
      <c r="B540" s="96"/>
      <c r="C540" s="71"/>
      <c r="D540" s="71"/>
      <c r="E540" s="66"/>
      <c r="F540" s="97"/>
      <c r="G540" s="59"/>
      <c r="H540" s="59"/>
      <c r="I540" s="71"/>
      <c r="J540" s="77"/>
    </row>
    <row r="541" spans="1:10" ht="58.5" customHeight="1" x14ac:dyDescent="0.25">
      <c r="A541" s="58" t="s">
        <v>1311</v>
      </c>
      <c r="B541" s="96" t="s">
        <v>100</v>
      </c>
      <c r="C541" s="71" t="s">
        <v>1062</v>
      </c>
      <c r="D541" s="71" t="s">
        <v>1060</v>
      </c>
      <c r="E541" s="66" t="s">
        <v>1061</v>
      </c>
      <c r="F541" s="97">
        <v>855502233</v>
      </c>
      <c r="G541" s="59"/>
      <c r="H541" s="59" t="s">
        <v>569</v>
      </c>
      <c r="I541" s="71" t="s">
        <v>1083</v>
      </c>
      <c r="J541" s="77" t="s">
        <v>1082</v>
      </c>
    </row>
    <row r="542" spans="1:10" ht="24" customHeight="1" x14ac:dyDescent="0.25">
      <c r="A542" s="58"/>
      <c r="B542" s="96"/>
      <c r="C542" s="71"/>
      <c r="D542" s="71"/>
      <c r="E542" s="66"/>
      <c r="F542" s="97"/>
      <c r="G542" s="59"/>
      <c r="H542" s="59"/>
      <c r="I542" s="71"/>
      <c r="J542" s="77"/>
    </row>
    <row r="543" spans="1:10" ht="58.5" customHeight="1" x14ac:dyDescent="0.25">
      <c r="A543" s="58" t="s">
        <v>1312</v>
      </c>
      <c r="B543" s="96" t="s">
        <v>60</v>
      </c>
      <c r="C543" s="71" t="s">
        <v>1063</v>
      </c>
      <c r="D543" s="71" t="s">
        <v>1064</v>
      </c>
      <c r="E543" s="66" t="s">
        <v>1065</v>
      </c>
      <c r="F543" s="97">
        <v>830357751</v>
      </c>
      <c r="G543" s="59"/>
      <c r="H543" s="59" t="s">
        <v>569</v>
      </c>
      <c r="I543" s="71" t="s">
        <v>1083</v>
      </c>
      <c r="J543" s="77" t="s">
        <v>1082</v>
      </c>
    </row>
    <row r="544" spans="1:10" ht="24" customHeight="1" x14ac:dyDescent="0.25">
      <c r="A544" s="58"/>
      <c r="B544" s="96"/>
      <c r="C544" s="71"/>
      <c r="D544" s="71"/>
      <c r="E544" s="66"/>
      <c r="F544" s="97"/>
      <c r="G544" s="59"/>
      <c r="H544" s="59"/>
      <c r="I544" s="71"/>
      <c r="J544" s="77"/>
    </row>
    <row r="545" spans="1:10" ht="58.5" customHeight="1" x14ac:dyDescent="0.25">
      <c r="A545" s="58" t="s">
        <v>1313</v>
      </c>
      <c r="B545" s="96" t="s">
        <v>99</v>
      </c>
      <c r="C545" s="71" t="s">
        <v>770</v>
      </c>
      <c r="D545" s="71" t="s">
        <v>1066</v>
      </c>
      <c r="E545" s="66" t="s">
        <v>1067</v>
      </c>
      <c r="F545" s="97">
        <v>925236462</v>
      </c>
      <c r="G545" s="59"/>
      <c r="H545" s="59" t="s">
        <v>569</v>
      </c>
      <c r="I545" s="71" t="s">
        <v>1083</v>
      </c>
      <c r="J545" s="77" t="s">
        <v>1082</v>
      </c>
    </row>
    <row r="546" spans="1:10" ht="24" customHeight="1" x14ac:dyDescent="0.25">
      <c r="A546" s="58"/>
      <c r="B546" s="96"/>
      <c r="C546" s="71"/>
      <c r="D546" s="71"/>
      <c r="E546" s="66"/>
      <c r="F546" s="97"/>
      <c r="G546" s="59"/>
      <c r="H546" s="59"/>
      <c r="I546" s="71"/>
      <c r="J546" s="77"/>
    </row>
    <row r="547" spans="1:10" ht="58.5" customHeight="1" x14ac:dyDescent="0.25">
      <c r="A547" s="58" t="s">
        <v>1314</v>
      </c>
      <c r="B547" s="96" t="s">
        <v>99</v>
      </c>
      <c r="C547" s="71" t="s">
        <v>1068</v>
      </c>
      <c r="D547" s="71" t="s">
        <v>1069</v>
      </c>
      <c r="E547" s="66" t="s">
        <v>1398</v>
      </c>
      <c r="F547" s="97">
        <v>638211082</v>
      </c>
      <c r="G547" s="59"/>
      <c r="H547" s="59" t="s">
        <v>569</v>
      </c>
      <c r="I547" s="71" t="s">
        <v>1083</v>
      </c>
      <c r="J547" s="77" t="s">
        <v>1082</v>
      </c>
    </row>
    <row r="548" spans="1:10" ht="24" customHeight="1" x14ac:dyDescent="0.25">
      <c r="A548" s="58"/>
      <c r="B548" s="96"/>
      <c r="C548" s="71"/>
      <c r="D548" s="71"/>
      <c r="E548" s="66"/>
      <c r="F548" s="97"/>
      <c r="G548" s="59"/>
      <c r="H548" s="59"/>
      <c r="I548" s="71"/>
      <c r="J548" s="77"/>
    </row>
    <row r="549" spans="1:10" ht="58.5" customHeight="1" x14ac:dyDescent="0.25">
      <c r="A549" s="58" t="s">
        <v>1315</v>
      </c>
      <c r="B549" s="96" t="s">
        <v>99</v>
      </c>
      <c r="C549" s="71" t="s">
        <v>1070</v>
      </c>
      <c r="D549" s="71" t="s">
        <v>1071</v>
      </c>
      <c r="E549" s="66" t="s">
        <v>1072</v>
      </c>
      <c r="F549" s="97">
        <v>814288731</v>
      </c>
      <c r="G549" s="59"/>
      <c r="H549" s="59" t="s">
        <v>569</v>
      </c>
      <c r="I549" s="71" t="s">
        <v>1083</v>
      </c>
      <c r="J549" s="77" t="s">
        <v>1082</v>
      </c>
    </row>
    <row r="550" spans="1:10" ht="24" customHeight="1" x14ac:dyDescent="0.25">
      <c r="A550" s="58"/>
      <c r="B550" s="96"/>
      <c r="C550" s="71"/>
      <c r="D550" s="71"/>
      <c r="E550" s="66"/>
      <c r="F550" s="97"/>
      <c r="G550" s="59"/>
      <c r="H550" s="59"/>
      <c r="I550" s="71"/>
      <c r="J550" s="77"/>
    </row>
    <row r="551" spans="1:10" ht="58.5" customHeight="1" x14ac:dyDescent="0.25">
      <c r="A551" s="58" t="s">
        <v>1316</v>
      </c>
      <c r="B551" s="96" t="s">
        <v>99</v>
      </c>
      <c r="C551" s="71" t="s">
        <v>1073</v>
      </c>
      <c r="D551" s="71" t="s">
        <v>1074</v>
      </c>
      <c r="E551" s="66" t="s">
        <v>1398</v>
      </c>
      <c r="F551" s="97">
        <v>658921270</v>
      </c>
      <c r="G551" s="59"/>
      <c r="H551" s="59" t="s">
        <v>569</v>
      </c>
      <c r="I551" s="71" t="s">
        <v>1083</v>
      </c>
      <c r="J551" s="77" t="s">
        <v>1082</v>
      </c>
    </row>
    <row r="552" spans="1:10" ht="24" customHeight="1" x14ac:dyDescent="0.25">
      <c r="A552" s="58"/>
      <c r="B552" s="96"/>
      <c r="C552" s="71"/>
      <c r="D552" s="71"/>
      <c r="E552" s="66"/>
      <c r="F552" s="97"/>
      <c r="G552" s="59"/>
      <c r="H552" s="59"/>
      <c r="I552" s="71"/>
      <c r="J552" s="77"/>
    </row>
    <row r="553" spans="1:10" ht="58.5" customHeight="1" x14ac:dyDescent="0.25">
      <c r="A553" s="58" t="s">
        <v>1317</v>
      </c>
      <c r="B553" s="96" t="s">
        <v>99</v>
      </c>
      <c r="C553" s="71" t="s">
        <v>1075</v>
      </c>
      <c r="D553" s="71" t="s">
        <v>1076</v>
      </c>
      <c r="E553" s="66" t="s">
        <v>1077</v>
      </c>
      <c r="F553" s="97">
        <v>909423616</v>
      </c>
      <c r="G553" s="59"/>
      <c r="H553" s="59" t="s">
        <v>569</v>
      </c>
      <c r="I553" s="71" t="s">
        <v>1083</v>
      </c>
      <c r="J553" s="77" t="s">
        <v>1082</v>
      </c>
    </row>
    <row r="554" spans="1:10" ht="24" customHeight="1" x14ac:dyDescent="0.25">
      <c r="A554" s="58"/>
      <c r="B554" s="96"/>
      <c r="C554" s="71"/>
      <c r="D554" s="71"/>
      <c r="E554" s="66"/>
      <c r="F554" s="97"/>
      <c r="G554" s="59"/>
      <c r="H554" s="59"/>
      <c r="I554" s="71"/>
      <c r="J554" s="77"/>
    </row>
    <row r="555" spans="1:10" ht="58.5" customHeight="1" x14ac:dyDescent="0.25">
      <c r="A555" s="58" t="s">
        <v>1318</v>
      </c>
      <c r="B555" s="96" t="s">
        <v>99</v>
      </c>
      <c r="C555" s="71" t="s">
        <v>1078</v>
      </c>
      <c r="D555" s="71" t="s">
        <v>1079</v>
      </c>
      <c r="E555" s="66" t="s">
        <v>1080</v>
      </c>
      <c r="F555" s="97">
        <v>615965789</v>
      </c>
      <c r="G555" s="59"/>
      <c r="H555" s="59" t="s">
        <v>569</v>
      </c>
      <c r="I555" s="71" t="s">
        <v>1083</v>
      </c>
      <c r="J555" s="77" t="s">
        <v>1082</v>
      </c>
    </row>
    <row r="556" spans="1:10" ht="24" customHeight="1" x14ac:dyDescent="0.25">
      <c r="A556" s="58"/>
      <c r="B556" s="96"/>
      <c r="C556" s="71"/>
      <c r="D556" s="71"/>
      <c r="E556" s="66"/>
      <c r="F556" s="97"/>
      <c r="G556" s="59"/>
      <c r="H556" s="59"/>
      <c r="I556" s="71"/>
      <c r="J556" s="77"/>
    </row>
    <row r="557" spans="1:10" ht="58.5" customHeight="1" x14ac:dyDescent="0.25">
      <c r="A557" s="58" t="s">
        <v>1319</v>
      </c>
      <c r="B557" s="96" t="s">
        <v>99</v>
      </c>
      <c r="C557" s="71" t="s">
        <v>1081</v>
      </c>
      <c r="D557" s="71" t="s">
        <v>1079</v>
      </c>
      <c r="E557" s="66" t="s">
        <v>1080</v>
      </c>
      <c r="F557" s="97">
        <v>615965789</v>
      </c>
      <c r="G557" s="59"/>
      <c r="H557" s="59" t="s">
        <v>569</v>
      </c>
      <c r="I557" s="71" t="s">
        <v>1083</v>
      </c>
      <c r="J557" s="77" t="s">
        <v>1082</v>
      </c>
    </row>
    <row r="558" spans="1:10" ht="24" customHeight="1" x14ac:dyDescent="0.25">
      <c r="A558" s="58"/>
      <c r="B558" s="96"/>
      <c r="C558" s="71"/>
      <c r="D558" s="71"/>
      <c r="E558" s="66"/>
      <c r="F558" s="97"/>
      <c r="G558" s="59"/>
      <c r="H558" s="59"/>
      <c r="I558" s="71"/>
      <c r="J558" s="77"/>
    </row>
    <row r="559" spans="1:10" ht="58.5" customHeight="1" x14ac:dyDescent="0.25">
      <c r="A559" s="58" t="s">
        <v>1320</v>
      </c>
      <c r="B559" s="96" t="s">
        <v>99</v>
      </c>
      <c r="C559" s="71" t="s">
        <v>1084</v>
      </c>
      <c r="D559" s="71" t="s">
        <v>1085</v>
      </c>
      <c r="E559" s="66" t="s">
        <v>1086</v>
      </c>
      <c r="F559" s="97">
        <v>856683588</v>
      </c>
      <c r="G559" s="59"/>
      <c r="H559" s="59" t="s">
        <v>569</v>
      </c>
      <c r="I559" s="71" t="s">
        <v>1108</v>
      </c>
      <c r="J559" s="77" t="s">
        <v>1107</v>
      </c>
    </row>
    <row r="560" spans="1:10" ht="24" customHeight="1" x14ac:dyDescent="0.25">
      <c r="A560" s="58"/>
      <c r="B560" s="96"/>
      <c r="C560" s="71"/>
      <c r="D560" s="71"/>
      <c r="E560" s="66"/>
      <c r="F560" s="97"/>
      <c r="G560" s="59"/>
      <c r="H560" s="59"/>
      <c r="I560" s="71"/>
      <c r="J560" s="77"/>
    </row>
    <row r="561" spans="1:10" ht="58.5" customHeight="1" x14ac:dyDescent="0.25">
      <c r="A561" s="58" t="s">
        <v>1321</v>
      </c>
      <c r="B561" s="96" t="s">
        <v>100</v>
      </c>
      <c r="C561" s="71" t="s">
        <v>1087</v>
      </c>
      <c r="D561" s="71" t="s">
        <v>1088</v>
      </c>
      <c r="E561" s="66" t="s">
        <v>1089</v>
      </c>
      <c r="F561" s="97">
        <v>868009594</v>
      </c>
      <c r="G561" s="59"/>
      <c r="H561" s="59" t="s">
        <v>569</v>
      </c>
      <c r="I561" s="71" t="s">
        <v>1108</v>
      </c>
      <c r="J561" s="77" t="s">
        <v>1107</v>
      </c>
    </row>
    <row r="562" spans="1:10" ht="24" customHeight="1" x14ac:dyDescent="0.25">
      <c r="A562" s="58"/>
      <c r="B562" s="96"/>
      <c r="C562" s="71"/>
      <c r="D562" s="71"/>
      <c r="E562" s="66"/>
      <c r="F562" s="97"/>
      <c r="G562" s="59"/>
      <c r="H562" s="59"/>
      <c r="I562" s="71"/>
      <c r="J562" s="77"/>
    </row>
    <row r="563" spans="1:10" ht="58.5" customHeight="1" x14ac:dyDescent="0.25">
      <c r="A563" s="58" t="s">
        <v>1388</v>
      </c>
      <c r="B563" s="96" t="s">
        <v>99</v>
      </c>
      <c r="C563" s="71" t="s">
        <v>1090</v>
      </c>
      <c r="D563" s="71" t="s">
        <v>1091</v>
      </c>
      <c r="E563" s="66" t="s">
        <v>1092</v>
      </c>
      <c r="F563" s="97">
        <v>844840114</v>
      </c>
      <c r="G563" s="59"/>
      <c r="H563" s="59" t="s">
        <v>569</v>
      </c>
      <c r="I563" s="71" t="s">
        <v>1108</v>
      </c>
      <c r="J563" s="77" t="s">
        <v>1107</v>
      </c>
    </row>
    <row r="564" spans="1:10" ht="24" customHeight="1" x14ac:dyDescent="0.25">
      <c r="A564" s="58"/>
      <c r="B564" s="96"/>
      <c r="C564" s="71"/>
      <c r="D564" s="71"/>
      <c r="E564" s="66"/>
      <c r="F564" s="97"/>
      <c r="G564" s="59"/>
      <c r="H564" s="59"/>
      <c r="I564" s="71"/>
      <c r="J564" s="77"/>
    </row>
    <row r="565" spans="1:10" ht="58.5" customHeight="1" x14ac:dyDescent="0.25">
      <c r="A565" s="58" t="s">
        <v>1389</v>
      </c>
      <c r="B565" s="96" t="s">
        <v>99</v>
      </c>
      <c r="C565" s="71" t="s">
        <v>1093</v>
      </c>
      <c r="D565" s="71" t="s">
        <v>1094</v>
      </c>
      <c r="E565" s="66" t="s">
        <v>1095</v>
      </c>
      <c r="F565" s="97">
        <v>649419923</v>
      </c>
      <c r="G565" s="59"/>
      <c r="H565" s="59" t="s">
        <v>569</v>
      </c>
      <c r="I565" s="71" t="s">
        <v>1108</v>
      </c>
      <c r="J565" s="77" t="s">
        <v>1107</v>
      </c>
    </row>
    <row r="566" spans="1:10" ht="24" customHeight="1" x14ac:dyDescent="0.25">
      <c r="A566" s="58"/>
      <c r="B566" s="96"/>
      <c r="C566" s="71"/>
      <c r="D566" s="71"/>
      <c r="E566" s="66"/>
      <c r="F566" s="97"/>
      <c r="G566" s="59"/>
      <c r="H566" s="59"/>
      <c r="I566" s="71"/>
      <c r="J566" s="77"/>
    </row>
    <row r="567" spans="1:10" ht="58.5" customHeight="1" x14ac:dyDescent="0.25">
      <c r="A567" s="58" t="s">
        <v>1390</v>
      </c>
      <c r="B567" s="96" t="s">
        <v>99</v>
      </c>
      <c r="C567" s="71" t="s">
        <v>1096</v>
      </c>
      <c r="D567" s="71" t="s">
        <v>1097</v>
      </c>
      <c r="E567" s="66" t="s">
        <v>1098</v>
      </c>
      <c r="F567" s="97">
        <v>622329924</v>
      </c>
      <c r="G567" s="59"/>
      <c r="H567" s="59" t="s">
        <v>569</v>
      </c>
      <c r="I567" s="71" t="s">
        <v>1108</v>
      </c>
      <c r="J567" s="77" t="s">
        <v>1107</v>
      </c>
    </row>
    <row r="568" spans="1:10" ht="24" customHeight="1" x14ac:dyDescent="0.25">
      <c r="A568" s="58"/>
      <c r="B568" s="96"/>
      <c r="C568" s="71"/>
      <c r="D568" s="71"/>
      <c r="E568" s="66"/>
      <c r="F568" s="97"/>
      <c r="G568" s="59"/>
      <c r="H568" s="59"/>
      <c r="I568" s="71"/>
      <c r="J568" s="77"/>
    </row>
    <row r="569" spans="1:10" ht="58.5" customHeight="1" x14ac:dyDescent="0.25">
      <c r="A569" s="58" t="s">
        <v>1391</v>
      </c>
      <c r="B569" s="96" t="s">
        <v>99</v>
      </c>
      <c r="C569" s="71" t="s">
        <v>1099</v>
      </c>
      <c r="D569" s="71" t="s">
        <v>1100</v>
      </c>
      <c r="E569" s="66" t="s">
        <v>1101</v>
      </c>
      <c r="F569" s="97">
        <v>949651494</v>
      </c>
      <c r="G569" s="59"/>
      <c r="H569" s="59" t="s">
        <v>569</v>
      </c>
      <c r="I569" s="71" t="s">
        <v>1108</v>
      </c>
      <c r="J569" s="77" t="s">
        <v>1107</v>
      </c>
    </row>
    <row r="570" spans="1:10" ht="24" customHeight="1" x14ac:dyDescent="0.25">
      <c r="A570" s="58"/>
      <c r="B570" s="96"/>
      <c r="C570" s="71"/>
      <c r="D570" s="71"/>
      <c r="E570" s="66"/>
      <c r="F570" s="97"/>
      <c r="G570" s="59"/>
      <c r="H570" s="59"/>
      <c r="I570" s="71"/>
      <c r="J570" s="77"/>
    </row>
    <row r="571" spans="1:10" ht="58.5" customHeight="1" x14ac:dyDescent="0.25">
      <c r="A571" s="58" t="s">
        <v>1392</v>
      </c>
      <c r="B571" s="96" t="s">
        <v>99</v>
      </c>
      <c r="C571" s="71" t="s">
        <v>1102</v>
      </c>
      <c r="D571" s="71" t="s">
        <v>1103</v>
      </c>
      <c r="E571" s="66" t="s">
        <v>1101</v>
      </c>
      <c r="F571" s="97">
        <v>994974699</v>
      </c>
      <c r="G571" s="59"/>
      <c r="H571" s="59" t="s">
        <v>569</v>
      </c>
      <c r="I571" s="71" t="s">
        <v>1108</v>
      </c>
      <c r="J571" s="77" t="s">
        <v>1107</v>
      </c>
    </row>
    <row r="572" spans="1:10" ht="24" customHeight="1" x14ac:dyDescent="0.25">
      <c r="A572" s="58"/>
      <c r="B572" s="96"/>
      <c r="C572" s="71"/>
      <c r="D572" s="71"/>
      <c r="E572" s="66"/>
      <c r="F572" s="97"/>
      <c r="G572" s="59"/>
      <c r="H572" s="59"/>
      <c r="I572" s="71"/>
      <c r="J572" s="77"/>
    </row>
    <row r="573" spans="1:10" ht="58.5" customHeight="1" x14ac:dyDescent="0.25">
      <c r="A573" s="58" t="s">
        <v>1393</v>
      </c>
      <c r="B573" s="96" t="s">
        <v>99</v>
      </c>
      <c r="C573" s="71" t="s">
        <v>1104</v>
      </c>
      <c r="D573" s="71" t="s">
        <v>1105</v>
      </c>
      <c r="E573" s="66" t="s">
        <v>1106</v>
      </c>
      <c r="F573" s="97">
        <v>932101359</v>
      </c>
      <c r="G573" s="59"/>
      <c r="H573" s="59" t="s">
        <v>569</v>
      </c>
      <c r="I573" s="71" t="s">
        <v>1108</v>
      </c>
      <c r="J573" s="77" t="s">
        <v>1107</v>
      </c>
    </row>
    <row r="574" spans="1:10" ht="24" customHeight="1" x14ac:dyDescent="0.25">
      <c r="A574" s="58"/>
      <c r="B574" s="96"/>
      <c r="C574" s="71"/>
      <c r="D574" s="71"/>
      <c r="E574" s="66"/>
      <c r="F574" s="97"/>
      <c r="G574" s="59"/>
      <c r="H574" s="59"/>
      <c r="I574" s="71"/>
      <c r="J574" s="77"/>
    </row>
    <row r="575" spans="1:10" ht="58.5" customHeight="1" x14ac:dyDescent="0.25">
      <c r="A575" s="58" t="s">
        <v>1394</v>
      </c>
      <c r="B575" s="96" t="s">
        <v>99</v>
      </c>
      <c r="C575" s="71" t="s">
        <v>1109</v>
      </c>
      <c r="D575" s="71" t="s">
        <v>1110</v>
      </c>
      <c r="E575" s="66" t="s">
        <v>1111</v>
      </c>
      <c r="F575" s="97">
        <v>621416958</v>
      </c>
      <c r="G575" s="59"/>
      <c r="H575" s="59" t="s">
        <v>569</v>
      </c>
      <c r="I575" s="71" t="s">
        <v>1160</v>
      </c>
      <c r="J575" s="77" t="s">
        <v>1161</v>
      </c>
    </row>
    <row r="576" spans="1:10" ht="24" customHeight="1" x14ac:dyDescent="0.25">
      <c r="A576" s="58"/>
      <c r="B576" s="96"/>
      <c r="C576" s="71"/>
      <c r="D576" s="71"/>
      <c r="E576" s="66"/>
      <c r="F576" s="97"/>
      <c r="G576" s="59"/>
      <c r="H576" s="59"/>
      <c r="I576" s="71"/>
      <c r="J576" s="77"/>
    </row>
    <row r="577" spans="1:10" ht="58.5" customHeight="1" x14ac:dyDescent="0.25">
      <c r="A577" s="58" t="s">
        <v>1395</v>
      </c>
      <c r="B577" s="96" t="s">
        <v>99</v>
      </c>
      <c r="C577" s="71" t="s">
        <v>1112</v>
      </c>
      <c r="D577" s="71" t="s">
        <v>1113</v>
      </c>
      <c r="E577" s="66" t="s">
        <v>1114</v>
      </c>
      <c r="F577" s="97">
        <v>638451532</v>
      </c>
      <c r="G577" s="59"/>
      <c r="H577" s="59" t="s">
        <v>569</v>
      </c>
      <c r="I577" s="71" t="s">
        <v>1160</v>
      </c>
      <c r="J577" s="77" t="s">
        <v>1161</v>
      </c>
    </row>
    <row r="578" spans="1:10" ht="24" customHeight="1" x14ac:dyDescent="0.25">
      <c r="A578" s="58"/>
      <c r="B578" s="96"/>
      <c r="C578" s="71"/>
      <c r="D578" s="71"/>
      <c r="E578" s="66"/>
      <c r="F578" s="97"/>
      <c r="G578" s="59"/>
      <c r="H578" s="59"/>
      <c r="I578" s="71"/>
      <c r="J578" s="77"/>
    </row>
    <row r="579" spans="1:10" ht="58.5" customHeight="1" x14ac:dyDescent="0.25">
      <c r="A579" s="58" t="s">
        <v>1396</v>
      </c>
      <c r="B579" s="96" t="s">
        <v>99</v>
      </c>
      <c r="C579" s="71" t="s">
        <v>1115</v>
      </c>
      <c r="D579" s="71" t="s">
        <v>1116</v>
      </c>
      <c r="E579" s="66" t="s">
        <v>1117</v>
      </c>
      <c r="F579" s="97" t="s">
        <v>208</v>
      </c>
      <c r="G579" s="59"/>
      <c r="H579" s="59" t="s">
        <v>569</v>
      </c>
      <c r="I579" s="71" t="s">
        <v>1160</v>
      </c>
      <c r="J579" s="77" t="s">
        <v>1161</v>
      </c>
    </row>
    <row r="580" spans="1:10" ht="24" customHeight="1" x14ac:dyDescent="0.25">
      <c r="A580" s="58"/>
      <c r="B580" s="96"/>
      <c r="C580" s="71"/>
      <c r="D580" s="71"/>
      <c r="E580" s="66"/>
      <c r="F580" s="97"/>
      <c r="G580" s="59"/>
      <c r="H580" s="59"/>
      <c r="I580" s="71"/>
      <c r="J580" s="77"/>
    </row>
    <row r="581" spans="1:10" ht="58.5" customHeight="1" x14ac:dyDescent="0.25">
      <c r="A581" s="58" t="s">
        <v>1397</v>
      </c>
      <c r="B581" s="96" t="s">
        <v>99</v>
      </c>
      <c r="C581" s="71" t="s">
        <v>1118</v>
      </c>
      <c r="D581" s="71" t="s">
        <v>1119</v>
      </c>
      <c r="E581" s="66" t="s">
        <v>1120</v>
      </c>
      <c r="F581" s="97" t="s">
        <v>208</v>
      </c>
      <c r="G581" s="59"/>
      <c r="H581" s="59" t="s">
        <v>569</v>
      </c>
      <c r="I581" s="71" t="s">
        <v>1160</v>
      </c>
      <c r="J581" s="77" t="s">
        <v>1161</v>
      </c>
    </row>
    <row r="582" spans="1:10" ht="24" customHeight="1" x14ac:dyDescent="0.25">
      <c r="A582" s="58"/>
      <c r="B582" s="96"/>
      <c r="C582" s="71"/>
      <c r="D582" s="71"/>
      <c r="E582" s="66"/>
      <c r="F582" s="97"/>
      <c r="G582" s="59"/>
      <c r="H582" s="59"/>
      <c r="I582" s="71"/>
      <c r="J582" s="77"/>
    </row>
    <row r="583" spans="1:10" ht="58.5" customHeight="1" x14ac:dyDescent="0.25">
      <c r="A583" s="58" t="s">
        <v>1322</v>
      </c>
      <c r="B583" s="96" t="s">
        <v>99</v>
      </c>
      <c r="C583" s="71" t="s">
        <v>339</v>
      </c>
      <c r="D583" s="71" t="s">
        <v>1121</v>
      </c>
      <c r="E583" s="66" t="s">
        <v>1122</v>
      </c>
      <c r="F583" s="97">
        <v>953080042</v>
      </c>
      <c r="G583" s="59"/>
      <c r="H583" s="59" t="s">
        <v>569</v>
      </c>
      <c r="I583" s="71" t="s">
        <v>1160</v>
      </c>
      <c r="J583" s="77" t="s">
        <v>1161</v>
      </c>
    </row>
    <row r="584" spans="1:10" ht="24" customHeight="1" x14ac:dyDescent="0.25">
      <c r="A584" s="58"/>
      <c r="B584" s="96"/>
      <c r="C584" s="71"/>
      <c r="D584" s="71"/>
      <c r="E584" s="66"/>
      <c r="F584" s="97"/>
      <c r="G584" s="59"/>
      <c r="H584" s="59"/>
      <c r="I584" s="71"/>
      <c r="J584" s="77"/>
    </row>
    <row r="585" spans="1:10" ht="58.5" customHeight="1" x14ac:dyDescent="0.25">
      <c r="A585" s="58" t="s">
        <v>1323</v>
      </c>
      <c r="B585" s="96" t="s">
        <v>99</v>
      </c>
      <c r="C585" s="71" t="s">
        <v>1123</v>
      </c>
      <c r="D585" s="71" t="s">
        <v>1124</v>
      </c>
      <c r="E585" s="66" t="s">
        <v>1125</v>
      </c>
      <c r="F585" s="97">
        <v>922827555</v>
      </c>
      <c r="G585" s="59"/>
      <c r="H585" s="59" t="s">
        <v>569</v>
      </c>
      <c r="I585" s="71" t="s">
        <v>1160</v>
      </c>
      <c r="J585" s="77" t="s">
        <v>1161</v>
      </c>
    </row>
    <row r="586" spans="1:10" ht="24" customHeight="1" x14ac:dyDescent="0.25">
      <c r="A586" s="58"/>
      <c r="B586" s="96"/>
      <c r="C586" s="71"/>
      <c r="D586" s="71"/>
      <c r="E586" s="66"/>
      <c r="F586" s="97"/>
      <c r="G586" s="59"/>
      <c r="H586" s="59"/>
      <c r="I586" s="71"/>
      <c r="J586" s="77"/>
    </row>
    <row r="587" spans="1:10" ht="58.5" customHeight="1" x14ac:dyDescent="0.25">
      <c r="A587" s="58" t="s">
        <v>1324</v>
      </c>
      <c r="B587" s="96" t="s">
        <v>100</v>
      </c>
      <c r="C587" s="71" t="s">
        <v>1126</v>
      </c>
      <c r="D587" s="71" t="s">
        <v>1127</v>
      </c>
      <c r="E587" s="66" t="s">
        <v>1128</v>
      </c>
      <c r="F587" s="97">
        <v>952695397</v>
      </c>
      <c r="G587" s="59"/>
      <c r="H587" s="59" t="s">
        <v>569</v>
      </c>
      <c r="I587" s="71" t="s">
        <v>1160</v>
      </c>
      <c r="J587" s="77" t="s">
        <v>1161</v>
      </c>
    </row>
    <row r="588" spans="1:10" ht="24" customHeight="1" x14ac:dyDescent="0.25">
      <c r="A588" s="58"/>
      <c r="B588" s="96"/>
      <c r="C588" s="71"/>
      <c r="D588" s="71"/>
      <c r="E588" s="66"/>
      <c r="F588" s="97"/>
      <c r="G588" s="59"/>
      <c r="H588" s="59"/>
      <c r="I588" s="71"/>
      <c r="J588" s="77"/>
    </row>
    <row r="589" spans="1:10" ht="58.5" customHeight="1" x14ac:dyDescent="0.25">
      <c r="A589" s="58" t="s">
        <v>1325</v>
      </c>
      <c r="B589" s="96" t="s">
        <v>99</v>
      </c>
      <c r="C589" s="71" t="s">
        <v>1129</v>
      </c>
      <c r="D589" s="71" t="s">
        <v>1130</v>
      </c>
      <c r="E589" s="66" t="s">
        <v>1131</v>
      </c>
      <c r="F589" s="97">
        <v>959508050</v>
      </c>
      <c r="G589" s="59"/>
      <c r="H589" s="59" t="s">
        <v>569</v>
      </c>
      <c r="I589" s="71" t="s">
        <v>1160</v>
      </c>
      <c r="J589" s="77" t="s">
        <v>1161</v>
      </c>
    </row>
    <row r="590" spans="1:10" ht="24" customHeight="1" x14ac:dyDescent="0.25">
      <c r="A590" s="58"/>
      <c r="B590" s="96"/>
      <c r="C590" s="71"/>
      <c r="D590" s="71"/>
      <c r="E590" s="66"/>
      <c r="F590" s="97"/>
      <c r="G590" s="59"/>
      <c r="H590" s="59"/>
      <c r="I590" s="71"/>
      <c r="J590" s="77"/>
    </row>
    <row r="591" spans="1:10" ht="58.5" customHeight="1" x14ac:dyDescent="0.25">
      <c r="A591" s="58" t="s">
        <v>1326</v>
      </c>
      <c r="B591" s="96" t="s">
        <v>99</v>
      </c>
      <c r="C591" s="71" t="s">
        <v>1132</v>
      </c>
      <c r="D591" s="71" t="s">
        <v>1133</v>
      </c>
      <c r="E591" s="66" t="s">
        <v>1131</v>
      </c>
      <c r="F591" s="97">
        <v>943605415</v>
      </c>
      <c r="G591" s="59"/>
      <c r="H591" s="59" t="s">
        <v>569</v>
      </c>
      <c r="I591" s="71" t="s">
        <v>1160</v>
      </c>
      <c r="J591" s="77" t="s">
        <v>1161</v>
      </c>
    </row>
    <row r="592" spans="1:10" ht="24" customHeight="1" x14ac:dyDescent="0.25">
      <c r="A592" s="58"/>
      <c r="B592" s="96"/>
      <c r="C592" s="71"/>
      <c r="D592" s="71"/>
      <c r="E592" s="66"/>
      <c r="F592" s="97"/>
      <c r="G592" s="59"/>
      <c r="H592" s="59"/>
      <c r="I592" s="71"/>
      <c r="J592" s="77"/>
    </row>
    <row r="593" spans="1:10" ht="58.5" customHeight="1" x14ac:dyDescent="0.25">
      <c r="A593" s="58" t="s">
        <v>1327</v>
      </c>
      <c r="B593" s="96" t="s">
        <v>99</v>
      </c>
      <c r="C593" s="71" t="s">
        <v>1134</v>
      </c>
      <c r="D593" s="71" t="s">
        <v>1135</v>
      </c>
      <c r="E593" s="66" t="s">
        <v>1136</v>
      </c>
      <c r="F593" s="97">
        <v>902626810</v>
      </c>
      <c r="G593" s="59"/>
      <c r="H593" s="59" t="s">
        <v>569</v>
      </c>
      <c r="I593" s="71" t="s">
        <v>1160</v>
      </c>
      <c r="J593" s="77" t="s">
        <v>1161</v>
      </c>
    </row>
    <row r="594" spans="1:10" ht="23.25" customHeight="1" x14ac:dyDescent="0.25">
      <c r="A594" s="58"/>
      <c r="B594" s="96"/>
      <c r="C594" s="71"/>
      <c r="D594" s="71"/>
      <c r="E594" s="66"/>
      <c r="F594" s="97"/>
      <c r="G594" s="59"/>
      <c r="H594" s="59"/>
      <c r="I594" s="71"/>
      <c r="J594" s="77"/>
    </row>
    <row r="595" spans="1:10" ht="58.5" customHeight="1" x14ac:dyDescent="0.25">
      <c r="A595" s="58" t="s">
        <v>1328</v>
      </c>
      <c r="B595" s="96" t="s">
        <v>99</v>
      </c>
      <c r="C595" s="71" t="s">
        <v>1137</v>
      </c>
      <c r="D595" s="71" t="s">
        <v>1138</v>
      </c>
      <c r="E595" s="66" t="s">
        <v>1139</v>
      </c>
      <c r="F595" s="97">
        <v>22493156</v>
      </c>
      <c r="G595" s="59"/>
      <c r="H595" s="59" t="s">
        <v>569</v>
      </c>
      <c r="I595" s="71" t="s">
        <v>1160</v>
      </c>
      <c r="J595" s="77" t="s">
        <v>1161</v>
      </c>
    </row>
    <row r="596" spans="1:10" ht="24" customHeight="1" x14ac:dyDescent="0.25">
      <c r="A596" s="58"/>
      <c r="B596" s="96"/>
      <c r="C596" s="71"/>
      <c r="D596" s="71"/>
      <c r="E596" s="66"/>
      <c r="F596" s="97"/>
      <c r="G596" s="59"/>
      <c r="H596" s="59"/>
      <c r="I596" s="71"/>
      <c r="J596" s="77"/>
    </row>
    <row r="597" spans="1:10" ht="58.5" customHeight="1" x14ac:dyDescent="0.25">
      <c r="A597" s="58" t="s">
        <v>1329</v>
      </c>
      <c r="B597" s="96" t="s">
        <v>99</v>
      </c>
      <c r="C597" s="71" t="s">
        <v>1140</v>
      </c>
      <c r="D597" s="71" t="s">
        <v>1141</v>
      </c>
      <c r="E597" s="66" t="s">
        <v>1142</v>
      </c>
      <c r="F597" s="97">
        <v>878614078</v>
      </c>
      <c r="G597" s="59"/>
      <c r="H597" s="59" t="s">
        <v>569</v>
      </c>
      <c r="I597" s="71" t="s">
        <v>1160</v>
      </c>
      <c r="J597" s="77" t="s">
        <v>1161</v>
      </c>
    </row>
    <row r="598" spans="1:10" ht="23.25" customHeight="1" x14ac:dyDescent="0.25">
      <c r="A598" s="58"/>
      <c r="B598" s="96"/>
      <c r="C598" s="71"/>
      <c r="D598" s="71"/>
      <c r="E598" s="66"/>
      <c r="F598" s="97"/>
      <c r="G598" s="59"/>
      <c r="H598" s="59"/>
      <c r="I598" s="71"/>
      <c r="J598" s="77"/>
    </row>
    <row r="599" spans="1:10" ht="58.5" customHeight="1" x14ac:dyDescent="0.25">
      <c r="A599" s="58" t="s">
        <v>1330</v>
      </c>
      <c r="B599" s="96" t="s">
        <v>99</v>
      </c>
      <c r="C599" s="71" t="s">
        <v>1143</v>
      </c>
      <c r="D599" s="71" t="s">
        <v>1144</v>
      </c>
      <c r="E599" s="66" t="s">
        <v>1145</v>
      </c>
      <c r="F599" s="97" t="s">
        <v>208</v>
      </c>
      <c r="G599" s="59"/>
      <c r="H599" s="59" t="s">
        <v>569</v>
      </c>
      <c r="I599" s="71" t="s">
        <v>1160</v>
      </c>
      <c r="J599" s="77" t="s">
        <v>1161</v>
      </c>
    </row>
    <row r="600" spans="1:10" ht="24" customHeight="1" x14ac:dyDescent="0.25">
      <c r="A600" s="58"/>
      <c r="B600" s="96"/>
      <c r="C600" s="71"/>
      <c r="D600" s="71"/>
      <c r="E600" s="66"/>
      <c r="F600" s="97"/>
      <c r="G600" s="59"/>
      <c r="H600" s="59"/>
      <c r="I600" s="71"/>
      <c r="J600" s="77"/>
    </row>
    <row r="601" spans="1:10" ht="58.5" customHeight="1" x14ac:dyDescent="0.25">
      <c r="A601" s="58" t="s">
        <v>1331</v>
      </c>
      <c r="B601" s="96" t="s">
        <v>99</v>
      </c>
      <c r="C601" s="71" t="s">
        <v>1146</v>
      </c>
      <c r="D601" s="71" t="s">
        <v>1147</v>
      </c>
      <c r="E601" s="66" t="s">
        <v>1148</v>
      </c>
      <c r="F601" s="97">
        <v>814881692</v>
      </c>
      <c r="G601" s="59"/>
      <c r="H601" s="59" t="s">
        <v>569</v>
      </c>
      <c r="I601" s="71" t="s">
        <v>1160</v>
      </c>
      <c r="J601" s="77" t="s">
        <v>1161</v>
      </c>
    </row>
    <row r="602" spans="1:10" ht="24" customHeight="1" x14ac:dyDescent="0.25">
      <c r="A602" s="58"/>
      <c r="B602" s="96"/>
      <c r="C602" s="71"/>
      <c r="D602" s="71"/>
      <c r="E602" s="66"/>
      <c r="F602" s="97"/>
      <c r="G602" s="59"/>
      <c r="H602" s="59"/>
      <c r="I602" s="71"/>
      <c r="J602" s="77"/>
    </row>
    <row r="603" spans="1:10" ht="58.5" customHeight="1" x14ac:dyDescent="0.25">
      <c r="A603" s="58" t="s">
        <v>1332</v>
      </c>
      <c r="B603" s="96" t="s">
        <v>99</v>
      </c>
      <c r="C603" s="71" t="s">
        <v>456</v>
      </c>
      <c r="D603" s="71" t="s">
        <v>1149</v>
      </c>
      <c r="E603" s="66" t="s">
        <v>1150</v>
      </c>
      <c r="F603" s="97">
        <v>886394223</v>
      </c>
      <c r="G603" s="59"/>
      <c r="H603" s="59" t="s">
        <v>569</v>
      </c>
      <c r="I603" s="71" t="s">
        <v>1160</v>
      </c>
      <c r="J603" s="77" t="s">
        <v>1161</v>
      </c>
    </row>
    <row r="604" spans="1:10" ht="24" customHeight="1" x14ac:dyDescent="0.25">
      <c r="A604" s="58"/>
      <c r="B604" s="96"/>
      <c r="C604" s="71"/>
      <c r="D604" s="71"/>
      <c r="E604" s="66"/>
      <c r="F604" s="97"/>
      <c r="G604" s="59"/>
      <c r="H604" s="59"/>
      <c r="I604" s="71"/>
      <c r="J604" s="77"/>
    </row>
    <row r="605" spans="1:10" ht="58.5" customHeight="1" x14ac:dyDescent="0.25">
      <c r="A605" s="58" t="s">
        <v>1333</v>
      </c>
      <c r="B605" s="96" t="s">
        <v>60</v>
      </c>
      <c r="C605" s="71" t="s">
        <v>1151</v>
      </c>
      <c r="D605" s="71" t="s">
        <v>1152</v>
      </c>
      <c r="E605" s="66" t="s">
        <v>1153</v>
      </c>
      <c r="F605" s="97">
        <v>935619690</v>
      </c>
      <c r="G605" s="59"/>
      <c r="H605" s="59" t="s">
        <v>569</v>
      </c>
      <c r="I605" s="71" t="s">
        <v>1160</v>
      </c>
      <c r="J605" s="77" t="s">
        <v>1161</v>
      </c>
    </row>
    <row r="606" spans="1:10" ht="25.5" customHeight="1" x14ac:dyDescent="0.25">
      <c r="A606" s="58"/>
      <c r="B606" s="96"/>
      <c r="C606" s="71"/>
      <c r="D606" s="71"/>
      <c r="E606" s="66"/>
      <c r="F606" s="97"/>
      <c r="G606" s="59"/>
      <c r="H606" s="59"/>
      <c r="I606" s="71"/>
      <c r="J606" s="77"/>
    </row>
    <row r="607" spans="1:10" ht="58.5" customHeight="1" x14ac:dyDescent="0.25">
      <c r="A607" s="58" t="s">
        <v>1334</v>
      </c>
      <c r="B607" s="96" t="s">
        <v>99</v>
      </c>
      <c r="C607" s="71" t="s">
        <v>1154</v>
      </c>
      <c r="D607" s="71" t="s">
        <v>1155</v>
      </c>
      <c r="E607" s="66" t="s">
        <v>1156</v>
      </c>
      <c r="F607" s="97">
        <v>631688216</v>
      </c>
      <c r="G607" s="59"/>
      <c r="H607" s="59" t="s">
        <v>569</v>
      </c>
      <c r="I607" s="71" t="s">
        <v>1160</v>
      </c>
      <c r="J607" s="77" t="s">
        <v>1161</v>
      </c>
    </row>
    <row r="608" spans="1:10" ht="24" customHeight="1" x14ac:dyDescent="0.25">
      <c r="A608" s="58"/>
      <c r="B608" s="96"/>
      <c r="C608" s="71"/>
      <c r="D608" s="71"/>
      <c r="E608" s="66"/>
      <c r="F608" s="97"/>
      <c r="G608" s="59"/>
      <c r="H608" s="59"/>
      <c r="I608" s="71"/>
      <c r="J608" s="77"/>
    </row>
    <row r="609" spans="1:10" ht="58.5" customHeight="1" x14ac:dyDescent="0.25">
      <c r="A609" s="58" t="s">
        <v>1335</v>
      </c>
      <c r="B609" s="96" t="s">
        <v>100</v>
      </c>
      <c r="C609" s="71" t="s">
        <v>1157</v>
      </c>
      <c r="D609" s="71" t="s">
        <v>1158</v>
      </c>
      <c r="E609" s="66" t="s">
        <v>1159</v>
      </c>
      <c r="F609" s="97">
        <v>819521524</v>
      </c>
      <c r="G609" s="59"/>
      <c r="H609" s="59" t="s">
        <v>569</v>
      </c>
      <c r="I609" s="71" t="s">
        <v>1160</v>
      </c>
      <c r="J609" s="77" t="s">
        <v>1161</v>
      </c>
    </row>
    <row r="610" spans="1:10" ht="24" customHeight="1" x14ac:dyDescent="0.25">
      <c r="A610" s="58"/>
      <c r="B610" s="96"/>
      <c r="C610" s="71"/>
      <c r="D610" s="71"/>
      <c r="E610" s="66"/>
      <c r="F610" s="97"/>
      <c r="G610" s="59"/>
      <c r="H610" s="59"/>
      <c r="I610" s="71"/>
      <c r="J610" s="77"/>
    </row>
    <row r="611" spans="1:10" ht="58.5" customHeight="1" x14ac:dyDescent="0.25">
      <c r="A611" s="58" t="s">
        <v>1336</v>
      </c>
      <c r="B611" s="96" t="s">
        <v>99</v>
      </c>
      <c r="C611" s="71" t="s">
        <v>1162</v>
      </c>
      <c r="D611" s="71" t="s">
        <v>1163</v>
      </c>
      <c r="E611" s="66" t="s">
        <v>1164</v>
      </c>
      <c r="F611" s="97">
        <v>921075794</v>
      </c>
      <c r="G611" s="59"/>
      <c r="H611" s="59" t="s">
        <v>569</v>
      </c>
      <c r="I611" s="71" t="s">
        <v>1207</v>
      </c>
      <c r="J611" s="77" t="s">
        <v>1206</v>
      </c>
    </row>
    <row r="612" spans="1:10" ht="24" customHeight="1" x14ac:dyDescent="0.25">
      <c r="A612" s="58"/>
      <c r="B612" s="96"/>
      <c r="C612" s="71"/>
      <c r="D612" s="71"/>
      <c r="E612" s="66"/>
      <c r="F612" s="97"/>
      <c r="G612" s="59"/>
      <c r="H612" s="59"/>
      <c r="I612" s="71"/>
      <c r="J612" s="77"/>
    </row>
    <row r="613" spans="1:10" ht="58.5" customHeight="1" x14ac:dyDescent="0.25">
      <c r="A613" s="58" t="s">
        <v>1337</v>
      </c>
      <c r="B613" s="96" t="s">
        <v>99</v>
      </c>
      <c r="C613" s="71" t="s">
        <v>1165</v>
      </c>
      <c r="D613" s="71" t="s">
        <v>1166</v>
      </c>
      <c r="E613" s="66" t="s">
        <v>1399</v>
      </c>
      <c r="F613" s="97">
        <v>972207405</v>
      </c>
      <c r="G613" s="59"/>
      <c r="H613" s="59" t="s">
        <v>569</v>
      </c>
      <c r="I613" s="71" t="s">
        <v>1207</v>
      </c>
      <c r="J613" s="77" t="s">
        <v>1206</v>
      </c>
    </row>
    <row r="614" spans="1:10" ht="24" customHeight="1" x14ac:dyDescent="0.25">
      <c r="A614" s="58"/>
      <c r="B614" s="96"/>
      <c r="C614" s="71"/>
      <c r="D614" s="71"/>
      <c r="E614" s="66"/>
      <c r="F614" s="97"/>
      <c r="G614" s="59"/>
      <c r="H614" s="59"/>
      <c r="I614" s="71"/>
      <c r="J614" s="77"/>
    </row>
    <row r="615" spans="1:10" ht="58.5" customHeight="1" x14ac:dyDescent="0.25">
      <c r="A615" s="58" t="s">
        <v>1338</v>
      </c>
      <c r="B615" s="96" t="s">
        <v>99</v>
      </c>
      <c r="C615" s="71" t="s">
        <v>1167</v>
      </c>
      <c r="D615" s="71" t="s">
        <v>1168</v>
      </c>
      <c r="E615" s="66" t="s">
        <v>1169</v>
      </c>
      <c r="F615" s="97">
        <v>801728832</v>
      </c>
      <c r="G615" s="59"/>
      <c r="H615" s="59" t="s">
        <v>569</v>
      </c>
      <c r="I615" s="71" t="s">
        <v>1207</v>
      </c>
      <c r="J615" s="77" t="s">
        <v>1206</v>
      </c>
    </row>
    <row r="616" spans="1:10" ht="24" customHeight="1" x14ac:dyDescent="0.25">
      <c r="A616" s="58"/>
      <c r="B616" s="96"/>
      <c r="C616" s="71"/>
      <c r="D616" s="71"/>
      <c r="E616" s="66"/>
      <c r="F616" s="97"/>
      <c r="G616" s="59"/>
      <c r="H616" s="59"/>
      <c r="I616" s="71"/>
      <c r="J616" s="77"/>
    </row>
    <row r="617" spans="1:10" ht="58.5" customHeight="1" x14ac:dyDescent="0.25">
      <c r="A617" s="58" t="s">
        <v>1339</v>
      </c>
      <c r="B617" s="96" t="s">
        <v>99</v>
      </c>
      <c r="C617" s="71" t="s">
        <v>1170</v>
      </c>
      <c r="D617" s="71" t="s">
        <v>1171</v>
      </c>
      <c r="E617" s="66" t="s">
        <v>1172</v>
      </c>
      <c r="F617" s="97">
        <v>650345207</v>
      </c>
      <c r="G617" s="59"/>
      <c r="H617" s="59" t="s">
        <v>569</v>
      </c>
      <c r="I617" s="71" t="s">
        <v>1207</v>
      </c>
      <c r="J617" s="77" t="s">
        <v>1206</v>
      </c>
    </row>
    <row r="618" spans="1:10" ht="24" customHeight="1" x14ac:dyDescent="0.25">
      <c r="A618" s="58"/>
      <c r="B618" s="96"/>
      <c r="C618" s="71"/>
      <c r="D618" s="71"/>
      <c r="E618" s="66"/>
      <c r="F618" s="97"/>
      <c r="G618" s="59"/>
      <c r="H618" s="59"/>
      <c r="I618" s="71"/>
      <c r="J618" s="77"/>
    </row>
    <row r="619" spans="1:10" ht="58.5" customHeight="1" x14ac:dyDescent="0.25">
      <c r="A619" s="58" t="s">
        <v>1340</v>
      </c>
      <c r="B619" s="96" t="s">
        <v>99</v>
      </c>
      <c r="C619" s="71" t="s">
        <v>1173</v>
      </c>
      <c r="D619" s="71" t="s">
        <v>1174</v>
      </c>
      <c r="E619" s="66" t="s">
        <v>1175</v>
      </c>
      <c r="F619" s="97">
        <v>654455329</v>
      </c>
      <c r="G619" s="59"/>
      <c r="H619" s="59" t="s">
        <v>569</v>
      </c>
      <c r="I619" s="71" t="s">
        <v>1207</v>
      </c>
      <c r="J619" s="77" t="s">
        <v>1206</v>
      </c>
    </row>
    <row r="620" spans="1:10" ht="24" customHeight="1" x14ac:dyDescent="0.25">
      <c r="A620" s="58"/>
      <c r="B620" s="96"/>
      <c r="C620" s="71"/>
      <c r="D620" s="71"/>
      <c r="E620" s="66"/>
      <c r="F620" s="97"/>
      <c r="G620" s="59"/>
      <c r="H620" s="59"/>
      <c r="I620" s="71"/>
      <c r="J620" s="77"/>
    </row>
    <row r="621" spans="1:10" ht="58.5" customHeight="1" x14ac:dyDescent="0.25">
      <c r="A621" s="58" t="s">
        <v>1341</v>
      </c>
      <c r="B621" s="96" t="s">
        <v>99</v>
      </c>
      <c r="C621" s="71" t="s">
        <v>1176</v>
      </c>
      <c r="D621" s="71" t="s">
        <v>1177</v>
      </c>
      <c r="E621" s="66" t="s">
        <v>1178</v>
      </c>
      <c r="F621" s="97" t="s">
        <v>208</v>
      </c>
      <c r="G621" s="59"/>
      <c r="H621" s="59" t="s">
        <v>569</v>
      </c>
      <c r="I621" s="71" t="s">
        <v>1207</v>
      </c>
      <c r="J621" s="77" t="s">
        <v>1206</v>
      </c>
    </row>
    <row r="622" spans="1:10" ht="24" customHeight="1" x14ac:dyDescent="0.25">
      <c r="A622" s="58"/>
      <c r="B622" s="96"/>
      <c r="C622" s="71"/>
      <c r="D622" s="71"/>
      <c r="E622" s="66"/>
      <c r="F622" s="97"/>
      <c r="G622" s="59"/>
      <c r="H622" s="59"/>
      <c r="I622" s="71"/>
      <c r="J622" s="77"/>
    </row>
    <row r="623" spans="1:10" ht="58.5" customHeight="1" x14ac:dyDescent="0.25">
      <c r="A623" s="58" t="s">
        <v>1342</v>
      </c>
      <c r="B623" s="96" t="s">
        <v>99</v>
      </c>
      <c r="C623" s="71" t="s">
        <v>1179</v>
      </c>
      <c r="D623" s="71" t="s">
        <v>1180</v>
      </c>
      <c r="E623" s="66" t="s">
        <v>1181</v>
      </c>
      <c r="F623" s="97">
        <v>937298969</v>
      </c>
      <c r="G623" s="59"/>
      <c r="H623" s="59" t="s">
        <v>569</v>
      </c>
      <c r="I623" s="71" t="s">
        <v>1207</v>
      </c>
      <c r="J623" s="77" t="s">
        <v>1206</v>
      </c>
    </row>
    <row r="624" spans="1:10" ht="24" customHeight="1" x14ac:dyDescent="0.25">
      <c r="A624" s="58"/>
      <c r="B624" s="96"/>
      <c r="C624" s="71"/>
      <c r="D624" s="71"/>
      <c r="E624" s="66"/>
      <c r="F624" s="97"/>
      <c r="G624" s="59"/>
      <c r="H624" s="59"/>
      <c r="I624" s="71"/>
      <c r="J624" s="77"/>
    </row>
    <row r="625" spans="1:10" ht="58.5" customHeight="1" x14ac:dyDescent="0.25">
      <c r="A625" s="58" t="s">
        <v>1343</v>
      </c>
      <c r="B625" s="96" t="s">
        <v>99</v>
      </c>
      <c r="C625" s="71" t="s">
        <v>1182</v>
      </c>
      <c r="D625" s="71" t="s">
        <v>1183</v>
      </c>
      <c r="E625" s="66" t="s">
        <v>1184</v>
      </c>
      <c r="F625" s="97">
        <v>942216555</v>
      </c>
      <c r="G625" s="59"/>
      <c r="H625" s="59" t="s">
        <v>569</v>
      </c>
      <c r="I625" s="71" t="s">
        <v>1207</v>
      </c>
      <c r="J625" s="77" t="s">
        <v>1206</v>
      </c>
    </row>
    <row r="626" spans="1:10" ht="24" customHeight="1" x14ac:dyDescent="0.25">
      <c r="A626" s="58"/>
      <c r="B626" s="96"/>
      <c r="C626" s="71"/>
      <c r="D626" s="71"/>
      <c r="E626" s="66"/>
      <c r="F626" s="97"/>
      <c r="G626" s="59"/>
      <c r="H626" s="59"/>
      <c r="I626" s="71"/>
      <c r="J626" s="77"/>
    </row>
    <row r="627" spans="1:10" ht="58.5" customHeight="1" x14ac:dyDescent="0.25">
      <c r="A627" s="58" t="s">
        <v>1344</v>
      </c>
      <c r="B627" s="96" t="s">
        <v>99</v>
      </c>
      <c r="C627" s="71" t="s">
        <v>1185</v>
      </c>
      <c r="D627" s="71" t="s">
        <v>1186</v>
      </c>
      <c r="E627" s="66" t="s">
        <v>1187</v>
      </c>
      <c r="F627" s="97">
        <v>849874751</v>
      </c>
      <c r="G627" s="59"/>
      <c r="H627" s="59" t="s">
        <v>569</v>
      </c>
      <c r="I627" s="71" t="s">
        <v>1207</v>
      </c>
      <c r="J627" s="77" t="s">
        <v>1206</v>
      </c>
    </row>
    <row r="628" spans="1:10" ht="24" customHeight="1" x14ac:dyDescent="0.25">
      <c r="A628" s="58"/>
      <c r="B628" s="96"/>
      <c r="C628" s="71"/>
      <c r="D628" s="71"/>
      <c r="E628" s="66"/>
      <c r="F628" s="97"/>
      <c r="G628" s="59"/>
      <c r="H628" s="59"/>
      <c r="I628" s="71"/>
      <c r="J628" s="77"/>
    </row>
    <row r="629" spans="1:10" ht="58.5" customHeight="1" x14ac:dyDescent="0.25">
      <c r="A629" s="58" t="s">
        <v>1345</v>
      </c>
      <c r="B629" s="96" t="s">
        <v>99</v>
      </c>
      <c r="C629" s="71" t="s">
        <v>1188</v>
      </c>
      <c r="D629" s="71" t="s">
        <v>1189</v>
      </c>
      <c r="E629" s="66" t="s">
        <v>1190</v>
      </c>
      <c r="F629" s="97">
        <v>991919223</v>
      </c>
      <c r="G629" s="59"/>
      <c r="H629" s="59" t="s">
        <v>569</v>
      </c>
      <c r="I629" s="71" t="s">
        <v>1207</v>
      </c>
      <c r="J629" s="77" t="s">
        <v>1206</v>
      </c>
    </row>
    <row r="630" spans="1:10" ht="24" customHeight="1" x14ac:dyDescent="0.25">
      <c r="A630" s="58"/>
      <c r="B630" s="96"/>
      <c r="C630" s="71"/>
      <c r="D630" s="71"/>
      <c r="E630" s="66"/>
      <c r="F630" s="97"/>
      <c r="G630" s="59"/>
      <c r="H630" s="59"/>
      <c r="I630" s="71"/>
      <c r="J630" s="77"/>
    </row>
    <row r="631" spans="1:10" ht="58.5" customHeight="1" x14ac:dyDescent="0.25">
      <c r="A631" s="58" t="s">
        <v>1346</v>
      </c>
      <c r="B631" s="96" t="s">
        <v>1014</v>
      </c>
      <c r="C631" s="71" t="s">
        <v>1191</v>
      </c>
      <c r="D631" s="71" t="s">
        <v>1192</v>
      </c>
      <c r="E631" s="66" t="s">
        <v>1193</v>
      </c>
      <c r="F631" s="97">
        <v>839260631</v>
      </c>
      <c r="G631" s="59"/>
      <c r="H631" s="59" t="s">
        <v>569</v>
      </c>
      <c r="I631" s="71" t="s">
        <v>1207</v>
      </c>
      <c r="J631" s="77" t="s">
        <v>1206</v>
      </c>
    </row>
    <row r="632" spans="1:10" ht="24" customHeight="1" x14ac:dyDescent="0.25">
      <c r="A632" s="58"/>
      <c r="B632" s="96"/>
      <c r="C632" s="71"/>
      <c r="D632" s="71"/>
      <c r="E632" s="66"/>
      <c r="F632" s="97"/>
      <c r="G632" s="59"/>
      <c r="H632" s="59"/>
      <c r="I632" s="71"/>
      <c r="J632" s="77"/>
    </row>
    <row r="633" spans="1:10" ht="58.5" customHeight="1" x14ac:dyDescent="0.25">
      <c r="A633" s="58" t="s">
        <v>1347</v>
      </c>
      <c r="B633" s="96" t="s">
        <v>99</v>
      </c>
      <c r="C633" s="71" t="s">
        <v>1194</v>
      </c>
      <c r="D633" s="71" t="s">
        <v>1195</v>
      </c>
      <c r="E633" s="66" t="s">
        <v>1196</v>
      </c>
      <c r="F633" s="97">
        <v>920437297</v>
      </c>
      <c r="G633" s="59"/>
      <c r="H633" s="59" t="s">
        <v>569</v>
      </c>
      <c r="I633" s="71" t="s">
        <v>1207</v>
      </c>
      <c r="J633" s="77" t="s">
        <v>1206</v>
      </c>
    </row>
    <row r="634" spans="1:10" ht="24" customHeight="1" x14ac:dyDescent="0.25">
      <c r="A634" s="58"/>
      <c r="B634" s="96"/>
      <c r="C634" s="71"/>
      <c r="D634" s="71"/>
      <c r="E634" s="66"/>
      <c r="F634" s="97"/>
      <c r="G634" s="59"/>
      <c r="H634" s="59"/>
      <c r="I634" s="71"/>
      <c r="J634" s="77"/>
    </row>
    <row r="635" spans="1:10" ht="58.5" customHeight="1" x14ac:dyDescent="0.25">
      <c r="A635" s="58" t="s">
        <v>1348</v>
      </c>
      <c r="B635" s="96" t="s">
        <v>99</v>
      </c>
      <c r="C635" s="71" t="s">
        <v>1197</v>
      </c>
      <c r="D635" s="71" t="s">
        <v>1198</v>
      </c>
      <c r="E635" s="66" t="s">
        <v>1199</v>
      </c>
      <c r="F635" s="97">
        <v>931396560</v>
      </c>
      <c r="G635" s="59"/>
      <c r="H635" s="59" t="s">
        <v>569</v>
      </c>
      <c r="I635" s="71" t="s">
        <v>1207</v>
      </c>
      <c r="J635" s="77" t="s">
        <v>1206</v>
      </c>
    </row>
    <row r="636" spans="1:10" ht="24" customHeight="1" x14ac:dyDescent="0.25">
      <c r="A636" s="58"/>
      <c r="B636" s="96"/>
      <c r="C636" s="71"/>
      <c r="D636" s="71"/>
      <c r="E636" s="66"/>
      <c r="F636" s="97"/>
      <c r="G636" s="59"/>
      <c r="H636" s="59"/>
      <c r="I636" s="71"/>
      <c r="J636" s="77"/>
    </row>
    <row r="637" spans="1:10" ht="58.5" customHeight="1" x14ac:dyDescent="0.25">
      <c r="A637" s="58" t="s">
        <v>1349</v>
      </c>
      <c r="B637" s="96" t="s">
        <v>99</v>
      </c>
      <c r="C637" s="71" t="s">
        <v>1200</v>
      </c>
      <c r="D637" s="71" t="s">
        <v>1201</v>
      </c>
      <c r="E637" s="66" t="s">
        <v>1202</v>
      </c>
      <c r="F637" s="97">
        <v>922848643</v>
      </c>
      <c r="G637" s="59"/>
      <c r="H637" s="59" t="s">
        <v>569</v>
      </c>
      <c r="I637" s="71" t="s">
        <v>1207</v>
      </c>
      <c r="J637" s="77" t="s">
        <v>1206</v>
      </c>
    </row>
    <row r="638" spans="1:10" ht="24" customHeight="1" x14ac:dyDescent="0.25">
      <c r="A638" s="58"/>
      <c r="B638" s="96"/>
      <c r="C638" s="71"/>
      <c r="D638" s="71"/>
      <c r="E638" s="66"/>
      <c r="F638" s="97"/>
      <c r="G638" s="59"/>
      <c r="H638" s="59"/>
      <c r="I638" s="71"/>
      <c r="J638" s="77"/>
    </row>
    <row r="639" spans="1:10" ht="58.5" customHeight="1" x14ac:dyDescent="0.25">
      <c r="A639" s="58" t="s">
        <v>1350</v>
      </c>
      <c r="B639" s="96" t="s">
        <v>99</v>
      </c>
      <c r="C639" s="71" t="s">
        <v>1203</v>
      </c>
      <c r="D639" s="71" t="s">
        <v>1204</v>
      </c>
      <c r="E639" s="66" t="s">
        <v>1205</v>
      </c>
      <c r="F639" s="97">
        <v>854366818</v>
      </c>
      <c r="G639" s="59"/>
      <c r="H639" s="59" t="s">
        <v>569</v>
      </c>
      <c r="I639" s="71" t="s">
        <v>1207</v>
      </c>
      <c r="J639" s="77" t="s">
        <v>1206</v>
      </c>
    </row>
    <row r="640" spans="1:10" ht="24" customHeight="1" x14ac:dyDescent="0.25">
      <c r="A640" s="58"/>
      <c r="B640" s="96"/>
      <c r="C640" s="71"/>
      <c r="D640" s="71"/>
      <c r="E640" s="66"/>
      <c r="F640" s="97"/>
      <c r="G640" s="59"/>
      <c r="H640" s="59"/>
      <c r="I640" s="71"/>
      <c r="J640" s="77"/>
    </row>
    <row r="641" spans="1:10" ht="58.5" customHeight="1" x14ac:dyDescent="0.25">
      <c r="A641" s="58" t="s">
        <v>1351</v>
      </c>
      <c r="B641" s="96" t="s">
        <v>99</v>
      </c>
      <c r="C641" s="71" t="s">
        <v>1208</v>
      </c>
      <c r="D641" s="71" t="s">
        <v>1209</v>
      </c>
      <c r="E641" s="66" t="s">
        <v>1210</v>
      </c>
      <c r="F641" s="97">
        <v>628300985</v>
      </c>
      <c r="G641" s="59"/>
      <c r="H641" s="59" t="s">
        <v>569</v>
      </c>
      <c r="I641" s="71" t="s">
        <v>1250</v>
      </c>
      <c r="J641" s="77" t="s">
        <v>1249</v>
      </c>
    </row>
    <row r="642" spans="1:10" ht="24" customHeight="1" x14ac:dyDescent="0.25">
      <c r="A642" s="58"/>
      <c r="B642" s="96"/>
      <c r="C642" s="71"/>
      <c r="D642" s="71"/>
      <c r="E642" s="66"/>
      <c r="F642" s="97"/>
      <c r="G642" s="59"/>
      <c r="H642" s="59"/>
      <c r="I642" s="71"/>
      <c r="J642" s="77"/>
    </row>
    <row r="643" spans="1:10" ht="58.5" customHeight="1" x14ac:dyDescent="0.25">
      <c r="A643" s="58" t="s">
        <v>1352</v>
      </c>
      <c r="B643" s="96" t="s">
        <v>99</v>
      </c>
      <c r="C643" s="71" t="s">
        <v>1211</v>
      </c>
      <c r="D643" s="71" t="s">
        <v>1212</v>
      </c>
      <c r="E643" s="66" t="s">
        <v>1213</v>
      </c>
      <c r="F643" s="97">
        <v>843486435</v>
      </c>
      <c r="G643" s="59"/>
      <c r="H643" s="59" t="s">
        <v>569</v>
      </c>
      <c r="I643" s="71" t="s">
        <v>1250</v>
      </c>
      <c r="J643" s="77" t="s">
        <v>1249</v>
      </c>
    </row>
    <row r="644" spans="1:10" ht="24" customHeight="1" x14ac:dyDescent="0.25">
      <c r="A644" s="58"/>
      <c r="B644" s="96"/>
      <c r="C644" s="71"/>
      <c r="D644" s="71"/>
      <c r="E644" s="66"/>
      <c r="F644" s="97"/>
      <c r="G644" s="59"/>
      <c r="H644" s="59"/>
      <c r="I644" s="71"/>
      <c r="J644" s="77"/>
    </row>
    <row r="645" spans="1:10" ht="58.5" customHeight="1" x14ac:dyDescent="0.25">
      <c r="A645" s="58" t="s">
        <v>1353</v>
      </c>
      <c r="B645" s="96" t="s">
        <v>99</v>
      </c>
      <c r="C645" s="71" t="s">
        <v>1214</v>
      </c>
      <c r="D645" s="71" t="s">
        <v>1215</v>
      </c>
      <c r="E645" s="66" t="s">
        <v>1216</v>
      </c>
      <c r="F645" s="97">
        <v>917978996</v>
      </c>
      <c r="G645" s="59"/>
      <c r="H645" s="59" t="s">
        <v>569</v>
      </c>
      <c r="I645" s="71" t="s">
        <v>1250</v>
      </c>
      <c r="J645" s="77" t="s">
        <v>1249</v>
      </c>
    </row>
    <row r="646" spans="1:10" ht="24" customHeight="1" x14ac:dyDescent="0.25">
      <c r="A646" s="58"/>
      <c r="B646" s="96"/>
      <c r="C646" s="71"/>
      <c r="D646" s="71"/>
      <c r="E646" s="66"/>
      <c r="F646" s="97"/>
      <c r="G646" s="59"/>
      <c r="H646" s="59"/>
      <c r="I646" s="71"/>
      <c r="J646" s="77"/>
    </row>
    <row r="647" spans="1:10" ht="58.5" customHeight="1" x14ac:dyDescent="0.25">
      <c r="A647" s="58" t="s">
        <v>1354</v>
      </c>
      <c r="B647" s="96" t="s">
        <v>99</v>
      </c>
      <c r="C647" s="71" t="s">
        <v>1217</v>
      </c>
      <c r="D647" s="71" t="s">
        <v>1218</v>
      </c>
      <c r="E647" s="66" t="s">
        <v>1219</v>
      </c>
      <c r="F647" s="97">
        <v>968087892</v>
      </c>
      <c r="G647" s="59"/>
      <c r="H647" s="59" t="s">
        <v>569</v>
      </c>
      <c r="I647" s="71" t="s">
        <v>1250</v>
      </c>
      <c r="J647" s="77" t="s">
        <v>1249</v>
      </c>
    </row>
    <row r="648" spans="1:10" ht="24" customHeight="1" x14ac:dyDescent="0.25">
      <c r="A648" s="58"/>
      <c r="B648" s="96"/>
      <c r="C648" s="71"/>
      <c r="D648" s="71"/>
      <c r="E648" s="66"/>
      <c r="F648" s="97"/>
      <c r="G648" s="59"/>
      <c r="H648" s="59"/>
      <c r="I648" s="71"/>
      <c r="J648" s="77"/>
    </row>
    <row r="649" spans="1:10" ht="58.5" customHeight="1" x14ac:dyDescent="0.25">
      <c r="A649" s="58" t="s">
        <v>1355</v>
      </c>
      <c r="B649" s="96" t="s">
        <v>99</v>
      </c>
      <c r="C649" s="71" t="s">
        <v>1220</v>
      </c>
      <c r="D649" s="71" t="s">
        <v>1221</v>
      </c>
      <c r="E649" s="66" t="s">
        <v>1222</v>
      </c>
      <c r="F649" s="97">
        <v>805328841</v>
      </c>
      <c r="G649" s="59"/>
      <c r="H649" s="59" t="s">
        <v>569</v>
      </c>
      <c r="I649" s="71" t="s">
        <v>1250</v>
      </c>
      <c r="J649" s="77" t="s">
        <v>1249</v>
      </c>
    </row>
    <row r="650" spans="1:10" ht="24" customHeight="1" x14ac:dyDescent="0.25">
      <c r="A650" s="58"/>
      <c r="B650" s="96"/>
      <c r="C650" s="71"/>
      <c r="D650" s="71"/>
      <c r="E650" s="66"/>
      <c r="F650" s="97"/>
      <c r="G650" s="59"/>
      <c r="H650" s="59"/>
      <c r="I650" s="71"/>
      <c r="J650" s="77"/>
    </row>
    <row r="651" spans="1:10" ht="58.5" customHeight="1" x14ac:dyDescent="0.25">
      <c r="A651" s="58" t="s">
        <v>1356</v>
      </c>
      <c r="B651" s="96" t="s">
        <v>1223</v>
      </c>
      <c r="C651" s="71" t="s">
        <v>1224</v>
      </c>
      <c r="D651" s="71" t="s">
        <v>1225</v>
      </c>
      <c r="E651" s="66" t="s">
        <v>1226</v>
      </c>
      <c r="F651" s="97">
        <v>640170812</v>
      </c>
      <c r="G651" s="59"/>
      <c r="H651" s="59" t="s">
        <v>569</v>
      </c>
      <c r="I651" s="71" t="s">
        <v>1250</v>
      </c>
      <c r="J651" s="77" t="s">
        <v>1249</v>
      </c>
    </row>
    <row r="652" spans="1:10" ht="24" customHeight="1" x14ac:dyDescent="0.25">
      <c r="A652" s="58"/>
      <c r="B652" s="96"/>
      <c r="C652" s="71"/>
      <c r="D652" s="71"/>
      <c r="E652" s="66"/>
      <c r="F652" s="97"/>
      <c r="G652" s="59"/>
      <c r="H652" s="59"/>
      <c r="I652" s="71"/>
      <c r="J652" s="77"/>
    </row>
    <row r="653" spans="1:10" ht="58.5" customHeight="1" x14ac:dyDescent="0.25">
      <c r="A653" s="58" t="s">
        <v>1357</v>
      </c>
      <c r="B653" s="96" t="s">
        <v>99</v>
      </c>
      <c r="C653" s="71" t="s">
        <v>1227</v>
      </c>
      <c r="D653" s="71" t="s">
        <v>1228</v>
      </c>
      <c r="E653" s="66" t="s">
        <v>1229</v>
      </c>
      <c r="F653" s="97">
        <v>918384193</v>
      </c>
      <c r="G653" s="59"/>
      <c r="H653" s="59" t="s">
        <v>569</v>
      </c>
      <c r="I653" s="71" t="s">
        <v>1250</v>
      </c>
      <c r="J653" s="77" t="s">
        <v>1249</v>
      </c>
    </row>
    <row r="654" spans="1:10" ht="24" customHeight="1" x14ac:dyDescent="0.25">
      <c r="A654" s="58"/>
      <c r="B654" s="96"/>
      <c r="C654" s="71"/>
      <c r="D654" s="71"/>
      <c r="E654" s="66"/>
      <c r="F654" s="97"/>
      <c r="G654" s="59"/>
      <c r="H654" s="59"/>
      <c r="I654" s="71"/>
      <c r="J654" s="77"/>
    </row>
    <row r="655" spans="1:10" ht="58.5" customHeight="1" x14ac:dyDescent="0.25">
      <c r="A655" s="58" t="s">
        <v>1358</v>
      </c>
      <c r="B655" s="96" t="s">
        <v>100</v>
      </c>
      <c r="C655" s="71" t="s">
        <v>1230</v>
      </c>
      <c r="D655" s="71" t="s">
        <v>1231</v>
      </c>
      <c r="E655" s="66" t="s">
        <v>1232</v>
      </c>
      <c r="F655" s="97" t="s">
        <v>208</v>
      </c>
      <c r="G655" s="59"/>
      <c r="H655" s="59" t="s">
        <v>569</v>
      </c>
      <c r="I655" s="71" t="s">
        <v>1250</v>
      </c>
      <c r="J655" s="77" t="s">
        <v>1249</v>
      </c>
    </row>
    <row r="656" spans="1:10" ht="24" customHeight="1" x14ac:dyDescent="0.25">
      <c r="A656" s="58"/>
      <c r="B656" s="96"/>
      <c r="C656" s="71"/>
      <c r="D656" s="71"/>
      <c r="E656" s="66"/>
      <c r="F656" s="97"/>
      <c r="G656" s="59"/>
      <c r="H656" s="59"/>
      <c r="I656" s="71"/>
      <c r="J656" s="77"/>
    </row>
    <row r="657" spans="1:10" ht="58.5" customHeight="1" x14ac:dyDescent="0.25">
      <c r="A657" s="58" t="s">
        <v>1359</v>
      </c>
      <c r="B657" s="96" t="s">
        <v>99</v>
      </c>
      <c r="C657" s="71" t="s">
        <v>211</v>
      </c>
      <c r="D657" s="71" t="s">
        <v>1233</v>
      </c>
      <c r="E657" s="66" t="s">
        <v>1234</v>
      </c>
      <c r="F657" s="97">
        <v>639342295</v>
      </c>
      <c r="G657" s="59"/>
      <c r="H657" s="59" t="s">
        <v>569</v>
      </c>
      <c r="I657" s="71" t="s">
        <v>1250</v>
      </c>
      <c r="J657" s="77" t="s">
        <v>1249</v>
      </c>
    </row>
    <row r="658" spans="1:10" ht="24" customHeight="1" x14ac:dyDescent="0.25">
      <c r="A658" s="58"/>
      <c r="B658" s="96"/>
      <c r="C658" s="71"/>
      <c r="D658" s="71"/>
      <c r="E658" s="66"/>
      <c r="F658" s="97"/>
      <c r="G658" s="59"/>
      <c r="H658" s="59"/>
      <c r="I658" s="71"/>
      <c r="J658" s="77"/>
    </row>
    <row r="659" spans="1:10" ht="58.5" customHeight="1" x14ac:dyDescent="0.25">
      <c r="A659" s="58" t="s">
        <v>1360</v>
      </c>
      <c r="B659" s="96" t="s">
        <v>99</v>
      </c>
      <c r="C659" s="71" t="s">
        <v>1235</v>
      </c>
      <c r="D659" s="71" t="s">
        <v>1236</v>
      </c>
      <c r="E659" s="66" t="s">
        <v>1237</v>
      </c>
      <c r="F659" s="97">
        <v>951701988</v>
      </c>
      <c r="G659" s="59"/>
      <c r="H659" s="59" t="s">
        <v>569</v>
      </c>
      <c r="I659" s="71" t="s">
        <v>1250</v>
      </c>
      <c r="J659" s="77" t="s">
        <v>1249</v>
      </c>
    </row>
    <row r="660" spans="1:10" ht="24" customHeight="1" x14ac:dyDescent="0.25">
      <c r="A660" s="58"/>
      <c r="B660" s="96"/>
      <c r="C660" s="71"/>
      <c r="D660" s="71"/>
      <c r="E660" s="66"/>
      <c r="F660" s="97"/>
      <c r="G660" s="59"/>
      <c r="H660" s="59"/>
      <c r="I660" s="71"/>
      <c r="J660" s="77"/>
    </row>
    <row r="661" spans="1:10" ht="58.5" customHeight="1" x14ac:dyDescent="0.25">
      <c r="A661" s="58" t="s">
        <v>1361</v>
      </c>
      <c r="B661" s="96" t="s">
        <v>99</v>
      </c>
      <c r="C661" s="71" t="s">
        <v>1238</v>
      </c>
      <c r="D661" s="71" t="s">
        <v>1239</v>
      </c>
      <c r="E661" s="66" t="s">
        <v>1240</v>
      </c>
      <c r="F661" s="97">
        <v>958757181</v>
      </c>
      <c r="G661" s="59"/>
      <c r="H661" s="59" t="s">
        <v>569</v>
      </c>
      <c r="I661" s="71" t="s">
        <v>1250</v>
      </c>
      <c r="J661" s="77" t="s">
        <v>1249</v>
      </c>
    </row>
    <row r="662" spans="1:10" ht="24" customHeight="1" x14ac:dyDescent="0.25">
      <c r="A662" s="58"/>
      <c r="B662" s="96"/>
      <c r="C662" s="71"/>
      <c r="D662" s="71"/>
      <c r="E662" s="66"/>
      <c r="F662" s="97"/>
      <c r="G662" s="59"/>
      <c r="H662" s="59"/>
      <c r="I662" s="71"/>
      <c r="J662" s="77"/>
    </row>
    <row r="663" spans="1:10" ht="58.5" customHeight="1" x14ac:dyDescent="0.25">
      <c r="A663" s="58" t="s">
        <v>1362</v>
      </c>
      <c r="B663" s="96" t="s">
        <v>99</v>
      </c>
      <c r="C663" s="71" t="s">
        <v>1241</v>
      </c>
      <c r="D663" s="71" t="s">
        <v>1242</v>
      </c>
      <c r="E663" s="66" t="s">
        <v>1240</v>
      </c>
      <c r="F663" s="97">
        <v>813083704</v>
      </c>
      <c r="G663" s="59"/>
      <c r="H663" s="59" t="s">
        <v>569</v>
      </c>
      <c r="I663" s="71" t="s">
        <v>1250</v>
      </c>
      <c r="J663" s="77" t="s">
        <v>1249</v>
      </c>
    </row>
    <row r="664" spans="1:10" ht="24" customHeight="1" x14ac:dyDescent="0.25">
      <c r="A664" s="58"/>
      <c r="B664" s="96"/>
      <c r="C664" s="71"/>
      <c r="D664" s="71"/>
      <c r="E664" s="66"/>
      <c r="F664" s="97"/>
      <c r="G664" s="59"/>
      <c r="H664" s="59"/>
      <c r="I664" s="71"/>
      <c r="J664" s="77"/>
    </row>
    <row r="665" spans="1:10" ht="58.5" customHeight="1" x14ac:dyDescent="0.25">
      <c r="A665" s="58" t="s">
        <v>1363</v>
      </c>
      <c r="B665" s="96" t="s">
        <v>99</v>
      </c>
      <c r="C665" s="71" t="s">
        <v>1243</v>
      </c>
      <c r="D665" s="71" t="s">
        <v>1244</v>
      </c>
      <c r="E665" s="66" t="s">
        <v>1240</v>
      </c>
      <c r="F665" s="97">
        <v>927361786</v>
      </c>
      <c r="G665" s="59"/>
      <c r="H665" s="59" t="s">
        <v>569</v>
      </c>
      <c r="I665" s="71" t="s">
        <v>1250</v>
      </c>
      <c r="J665" s="77" t="s">
        <v>1249</v>
      </c>
    </row>
    <row r="666" spans="1:10" ht="24" customHeight="1" x14ac:dyDescent="0.25">
      <c r="A666" s="58"/>
      <c r="B666" s="96"/>
      <c r="C666" s="71"/>
      <c r="D666" s="71"/>
      <c r="E666" s="66"/>
      <c r="F666" s="97"/>
      <c r="G666" s="59"/>
      <c r="H666" s="59"/>
      <c r="I666" s="71"/>
      <c r="J666" s="77"/>
    </row>
    <row r="667" spans="1:10" ht="58.5" customHeight="1" x14ac:dyDescent="0.25">
      <c r="A667" s="58" t="s">
        <v>1364</v>
      </c>
      <c r="B667" s="96" t="s">
        <v>99</v>
      </c>
      <c r="C667" s="71" t="s">
        <v>270</v>
      </c>
      <c r="D667" s="71" t="s">
        <v>1245</v>
      </c>
      <c r="E667" s="66" t="s">
        <v>1246</v>
      </c>
      <c r="F667" s="97">
        <v>817358419</v>
      </c>
      <c r="G667" s="59"/>
      <c r="H667" s="59" t="s">
        <v>569</v>
      </c>
      <c r="I667" s="71" t="s">
        <v>1250</v>
      </c>
      <c r="J667" s="77" t="s">
        <v>1249</v>
      </c>
    </row>
    <row r="668" spans="1:10" ht="24" customHeight="1" x14ac:dyDescent="0.25">
      <c r="A668" s="58"/>
      <c r="B668" s="96"/>
      <c r="C668" s="71"/>
      <c r="D668" s="71"/>
      <c r="E668" s="66"/>
      <c r="F668" s="97"/>
      <c r="G668" s="59"/>
      <c r="H668" s="59"/>
      <c r="I668" s="71"/>
      <c r="J668" s="77"/>
    </row>
    <row r="669" spans="1:10" ht="58.5" customHeight="1" x14ac:dyDescent="0.25">
      <c r="A669" s="58" t="s">
        <v>1365</v>
      </c>
      <c r="B669" s="96" t="s">
        <v>1223</v>
      </c>
      <c r="C669" s="71" t="s">
        <v>1247</v>
      </c>
      <c r="D669" s="71" t="s">
        <v>1248</v>
      </c>
      <c r="E669" s="66" t="s">
        <v>1246</v>
      </c>
      <c r="F669" s="97" t="s">
        <v>208</v>
      </c>
      <c r="G669" s="59"/>
      <c r="H669" s="59" t="s">
        <v>569</v>
      </c>
      <c r="I669" s="71" t="s">
        <v>1250</v>
      </c>
      <c r="J669" s="77" t="s">
        <v>1249</v>
      </c>
    </row>
    <row r="670" spans="1:10" ht="24" customHeight="1" x14ac:dyDescent="0.25">
      <c r="A670" s="58"/>
      <c r="B670" s="96"/>
      <c r="C670" s="71"/>
      <c r="D670" s="71"/>
      <c r="E670" s="66"/>
      <c r="F670" s="97"/>
      <c r="G670" s="59"/>
      <c r="H670" s="59"/>
      <c r="I670" s="71"/>
      <c r="J670" s="77"/>
    </row>
    <row r="671" spans="1:10" ht="72.75" customHeight="1" x14ac:dyDescent="0.25">
      <c r="A671" s="58" t="s">
        <v>1366</v>
      </c>
      <c r="B671" s="96" t="s">
        <v>1014</v>
      </c>
      <c r="C671" s="71" t="s">
        <v>1251</v>
      </c>
      <c r="D671" s="71" t="s">
        <v>1252</v>
      </c>
      <c r="E671" s="66" t="s">
        <v>1253</v>
      </c>
      <c r="F671" s="97" t="s">
        <v>208</v>
      </c>
      <c r="G671" s="59"/>
      <c r="H671" s="59" t="s">
        <v>569</v>
      </c>
      <c r="I671" s="71" t="s">
        <v>1267</v>
      </c>
      <c r="J671" s="77" t="s">
        <v>1401</v>
      </c>
    </row>
    <row r="672" spans="1:10" ht="24" customHeight="1" x14ac:dyDescent="0.25">
      <c r="A672" s="58"/>
      <c r="B672" s="96"/>
      <c r="C672" s="71"/>
      <c r="D672" s="71"/>
      <c r="E672" s="66"/>
      <c r="F672" s="97"/>
      <c r="G672" s="59"/>
      <c r="H672" s="59"/>
      <c r="I672" s="71"/>
      <c r="J672" s="77"/>
    </row>
    <row r="673" spans="1:10" ht="83.25" customHeight="1" x14ac:dyDescent="0.25">
      <c r="A673" s="58" t="s">
        <v>1367</v>
      </c>
      <c r="B673" s="96" t="s">
        <v>99</v>
      </c>
      <c r="C673" s="71" t="s">
        <v>1254</v>
      </c>
      <c r="D673" s="71" t="s">
        <v>1255</v>
      </c>
      <c r="E673" s="66" t="s">
        <v>1256</v>
      </c>
      <c r="F673" s="97">
        <v>955964169</v>
      </c>
      <c r="G673" s="59"/>
      <c r="H673" s="59" t="s">
        <v>569</v>
      </c>
      <c r="I673" s="71" t="s">
        <v>1267</v>
      </c>
      <c r="J673" s="77" t="s">
        <v>1401</v>
      </c>
    </row>
    <row r="674" spans="1:10" ht="24" customHeight="1" x14ac:dyDescent="0.25">
      <c r="A674" s="58"/>
      <c r="B674" s="96"/>
      <c r="C674" s="71"/>
      <c r="D674" s="71"/>
      <c r="E674" s="66"/>
      <c r="F674" s="97"/>
      <c r="G674" s="59"/>
      <c r="H674" s="59"/>
      <c r="I674" s="71"/>
      <c r="J674" s="77"/>
    </row>
    <row r="675" spans="1:10" ht="75" customHeight="1" x14ac:dyDescent="0.25">
      <c r="A675" s="58" t="s">
        <v>1368</v>
      </c>
      <c r="B675" s="96" t="s">
        <v>99</v>
      </c>
      <c r="C675" s="71" t="s">
        <v>699</v>
      </c>
      <c r="D675" s="71" t="s">
        <v>279</v>
      </c>
      <c r="E675" s="66" t="s">
        <v>1257</v>
      </c>
      <c r="F675" s="97">
        <v>849990945</v>
      </c>
      <c r="G675" s="59"/>
      <c r="H675" s="59" t="s">
        <v>569</v>
      </c>
      <c r="I675" s="71" t="s">
        <v>1267</v>
      </c>
      <c r="J675" s="77" t="s">
        <v>1401</v>
      </c>
    </row>
    <row r="676" spans="1:10" ht="24" customHeight="1" x14ac:dyDescent="0.25">
      <c r="A676" s="58"/>
      <c r="B676" s="96"/>
      <c r="C676" s="71"/>
      <c r="D676" s="71"/>
      <c r="E676" s="66"/>
      <c r="F676" s="97"/>
      <c r="G676" s="59"/>
      <c r="H676" s="59"/>
      <c r="I676" s="71"/>
      <c r="J676" s="77"/>
    </row>
    <row r="677" spans="1:10" ht="81" customHeight="1" x14ac:dyDescent="0.25">
      <c r="A677" s="58" t="s">
        <v>1369</v>
      </c>
      <c r="B677" s="96" t="s">
        <v>99</v>
      </c>
      <c r="C677" s="71" t="s">
        <v>1258</v>
      </c>
      <c r="D677" s="71" t="s">
        <v>1259</v>
      </c>
      <c r="E677" s="66" t="s">
        <v>1260</v>
      </c>
      <c r="F677" s="97">
        <v>863909893</v>
      </c>
      <c r="G677" s="59"/>
      <c r="H677" s="59" t="s">
        <v>569</v>
      </c>
      <c r="I677" s="71" t="s">
        <v>1267</v>
      </c>
      <c r="J677" s="77" t="s">
        <v>1401</v>
      </c>
    </row>
    <row r="678" spans="1:10" ht="24" customHeight="1" x14ac:dyDescent="0.25">
      <c r="A678" s="58"/>
      <c r="B678" s="96"/>
      <c r="C678" s="71"/>
      <c r="D678" s="71"/>
      <c r="E678" s="66"/>
      <c r="F678" s="97"/>
      <c r="G678" s="59"/>
      <c r="H678" s="59"/>
      <c r="I678" s="71"/>
      <c r="J678" s="77"/>
    </row>
    <row r="679" spans="1:10" ht="78" customHeight="1" x14ac:dyDescent="0.25">
      <c r="A679" s="58" t="s">
        <v>1370</v>
      </c>
      <c r="B679" s="96" t="s">
        <v>60</v>
      </c>
      <c r="C679" s="71" t="s">
        <v>1261</v>
      </c>
      <c r="D679" s="71" t="s">
        <v>1262</v>
      </c>
      <c r="E679" s="66" t="s">
        <v>1263</v>
      </c>
      <c r="F679" s="97">
        <v>912373372</v>
      </c>
      <c r="G679" s="59"/>
      <c r="H679" s="59" t="s">
        <v>569</v>
      </c>
      <c r="I679" s="71" t="s">
        <v>1267</v>
      </c>
      <c r="J679" s="77" t="s">
        <v>1401</v>
      </c>
    </row>
    <row r="680" spans="1:10" ht="24" customHeight="1" x14ac:dyDescent="0.25">
      <c r="A680" s="58"/>
      <c r="B680" s="96"/>
      <c r="C680" s="71"/>
      <c r="D680" s="71"/>
      <c r="E680" s="66"/>
      <c r="F680" s="97"/>
      <c r="G680" s="59"/>
      <c r="H680" s="59"/>
      <c r="I680" s="71"/>
      <c r="J680" s="77"/>
    </row>
    <row r="681" spans="1:10" ht="78" customHeight="1" x14ac:dyDescent="0.25">
      <c r="A681" s="58" t="s">
        <v>1371</v>
      </c>
      <c r="B681" s="96" t="s">
        <v>99</v>
      </c>
      <c r="C681" s="71" t="s">
        <v>1264</v>
      </c>
      <c r="D681" s="71" t="s">
        <v>1265</v>
      </c>
      <c r="E681" s="66" t="s">
        <v>1266</v>
      </c>
      <c r="F681" s="97" t="s">
        <v>208</v>
      </c>
      <c r="G681" s="59"/>
      <c r="H681" s="59" t="s">
        <v>569</v>
      </c>
      <c r="I681" s="71" t="s">
        <v>1267</v>
      </c>
      <c r="J681" s="77" t="s">
        <v>1401</v>
      </c>
    </row>
    <row r="682" spans="1:10" ht="24" customHeight="1" x14ac:dyDescent="0.25">
      <c r="A682" s="58"/>
      <c r="B682" s="96"/>
      <c r="C682" s="71"/>
      <c r="D682" s="71"/>
      <c r="E682" s="66"/>
      <c r="F682" s="97"/>
      <c r="G682" s="59"/>
      <c r="H682" s="59"/>
      <c r="I682" s="71"/>
      <c r="J682" s="77"/>
    </row>
    <row r="683" spans="1:10" ht="58.5" customHeight="1" x14ac:dyDescent="0.25">
      <c r="A683" s="58" t="s">
        <v>1372</v>
      </c>
      <c r="B683" s="96" t="s">
        <v>60</v>
      </c>
      <c r="C683" s="71" t="s">
        <v>1268</v>
      </c>
      <c r="D683" s="71" t="s">
        <v>1269</v>
      </c>
      <c r="E683" s="66" t="s">
        <v>1270</v>
      </c>
      <c r="F683" s="97">
        <v>956979419</v>
      </c>
      <c r="G683" s="59"/>
      <c r="H683" s="59" t="s">
        <v>569</v>
      </c>
      <c r="I683" s="71" t="s">
        <v>1307</v>
      </c>
      <c r="J683" s="77" t="s">
        <v>1306</v>
      </c>
    </row>
    <row r="684" spans="1:10" ht="24" customHeight="1" x14ac:dyDescent="0.25">
      <c r="A684" s="58"/>
      <c r="B684" s="96"/>
      <c r="C684" s="71"/>
      <c r="D684" s="71"/>
      <c r="E684" s="66"/>
      <c r="F684" s="97"/>
      <c r="G684" s="59"/>
      <c r="H684" s="59"/>
      <c r="I684" s="71"/>
      <c r="J684" s="77"/>
    </row>
    <row r="685" spans="1:10" ht="58.5" customHeight="1" x14ac:dyDescent="0.25">
      <c r="A685" s="58" t="s">
        <v>1373</v>
      </c>
      <c r="B685" s="96" t="s">
        <v>99</v>
      </c>
      <c r="C685" s="71" t="s">
        <v>1208</v>
      </c>
      <c r="D685" s="71" t="s">
        <v>1209</v>
      </c>
      <c r="E685" s="66" t="s">
        <v>1210</v>
      </c>
      <c r="F685" s="97">
        <v>628300985</v>
      </c>
      <c r="G685" s="59"/>
      <c r="H685" s="59" t="s">
        <v>569</v>
      </c>
      <c r="I685" s="71" t="s">
        <v>1307</v>
      </c>
      <c r="J685" s="77" t="s">
        <v>1306</v>
      </c>
    </row>
    <row r="686" spans="1:10" ht="24" customHeight="1" x14ac:dyDescent="0.25">
      <c r="A686" s="58"/>
      <c r="B686" s="96"/>
      <c r="C686" s="71"/>
      <c r="D686" s="71"/>
      <c r="E686" s="66"/>
      <c r="F686" s="97"/>
      <c r="G686" s="59"/>
      <c r="H686" s="59"/>
      <c r="I686" s="71"/>
      <c r="J686" s="77"/>
    </row>
    <row r="687" spans="1:10" ht="49.2" x14ac:dyDescent="0.25">
      <c r="A687" s="58" t="s">
        <v>1374</v>
      </c>
      <c r="B687" s="96" t="s">
        <v>99</v>
      </c>
      <c r="C687" s="71" t="s">
        <v>1271</v>
      </c>
      <c r="D687" s="71" t="s">
        <v>1272</v>
      </c>
      <c r="E687" s="66" t="s">
        <v>1210</v>
      </c>
      <c r="F687" s="97">
        <v>959015148</v>
      </c>
      <c r="G687" s="98"/>
      <c r="H687" s="59" t="s">
        <v>569</v>
      </c>
      <c r="I687" s="71" t="s">
        <v>1307</v>
      </c>
      <c r="J687" s="77" t="s">
        <v>1306</v>
      </c>
    </row>
    <row r="688" spans="1:10" ht="24" customHeight="1" x14ac:dyDescent="0.25">
      <c r="A688" s="58"/>
      <c r="B688" s="96"/>
      <c r="C688" s="71"/>
      <c r="D688" s="71"/>
      <c r="E688" s="66"/>
      <c r="F688" s="97"/>
      <c r="G688" s="59"/>
      <c r="H688" s="59"/>
      <c r="I688" s="71"/>
      <c r="J688" s="77"/>
    </row>
    <row r="689" spans="1:10" ht="58.5" customHeight="1" x14ac:dyDescent="0.25">
      <c r="A689" s="58" t="s">
        <v>1375</v>
      </c>
      <c r="B689" s="96" t="s">
        <v>1223</v>
      </c>
      <c r="C689" s="71" t="s">
        <v>1273</v>
      </c>
      <c r="D689" s="71" t="s">
        <v>1274</v>
      </c>
      <c r="E689" s="66" t="s">
        <v>1275</v>
      </c>
      <c r="F689" s="97" t="s">
        <v>208</v>
      </c>
      <c r="G689" s="59"/>
      <c r="H689" s="59" t="s">
        <v>569</v>
      </c>
      <c r="I689" s="71" t="s">
        <v>1307</v>
      </c>
      <c r="J689" s="77" t="s">
        <v>1306</v>
      </c>
    </row>
    <row r="690" spans="1:10" ht="24" customHeight="1" x14ac:dyDescent="0.25">
      <c r="A690" s="58"/>
      <c r="B690" s="96"/>
      <c r="C690" s="71"/>
      <c r="D690" s="71"/>
      <c r="E690" s="66"/>
      <c r="F690" s="97"/>
      <c r="G690" s="59"/>
      <c r="H690" s="59"/>
      <c r="I690" s="71"/>
      <c r="J690" s="77"/>
    </row>
    <row r="691" spans="1:10" ht="58.5" customHeight="1" x14ac:dyDescent="0.25">
      <c r="A691" s="58" t="s">
        <v>1377</v>
      </c>
      <c r="B691" s="96" t="s">
        <v>99</v>
      </c>
      <c r="C691" s="71" t="s">
        <v>1276</v>
      </c>
      <c r="D691" s="71" t="s">
        <v>1277</v>
      </c>
      <c r="E691" s="66" t="s">
        <v>1278</v>
      </c>
      <c r="F691" s="97">
        <v>610955258</v>
      </c>
      <c r="G691" s="59"/>
      <c r="H691" s="59" t="s">
        <v>569</v>
      </c>
      <c r="I691" s="71" t="s">
        <v>1307</v>
      </c>
      <c r="J691" s="77" t="s">
        <v>1306</v>
      </c>
    </row>
    <row r="692" spans="1:10" ht="24" customHeight="1" x14ac:dyDescent="0.25">
      <c r="A692" s="58"/>
      <c r="B692" s="96"/>
      <c r="C692" s="71"/>
      <c r="D692" s="71"/>
      <c r="E692" s="66"/>
      <c r="F692" s="97"/>
      <c r="G692" s="59"/>
      <c r="H692" s="59"/>
      <c r="I692" s="71"/>
      <c r="J692" s="77"/>
    </row>
    <row r="693" spans="1:10" ht="58.5" customHeight="1" x14ac:dyDescent="0.25">
      <c r="A693" s="58" t="s">
        <v>1376</v>
      </c>
      <c r="B693" s="96" t="s">
        <v>1223</v>
      </c>
      <c r="C693" s="71" t="s">
        <v>1279</v>
      </c>
      <c r="D693" s="71" t="s">
        <v>1280</v>
      </c>
      <c r="E693" s="66" t="s">
        <v>1400</v>
      </c>
      <c r="F693" s="97">
        <v>910703099</v>
      </c>
      <c r="G693" s="59"/>
      <c r="H693" s="59" t="s">
        <v>569</v>
      </c>
      <c r="I693" s="71" t="s">
        <v>1307</v>
      </c>
      <c r="J693" s="77" t="s">
        <v>1306</v>
      </c>
    </row>
    <row r="694" spans="1:10" ht="24" customHeight="1" x14ac:dyDescent="0.25">
      <c r="A694" s="58"/>
      <c r="B694" s="96"/>
      <c r="C694" s="71"/>
      <c r="D694" s="71"/>
      <c r="E694" s="66"/>
      <c r="F694" s="97"/>
      <c r="G694" s="59"/>
      <c r="H694" s="59"/>
      <c r="I694" s="71"/>
      <c r="J694" s="77"/>
    </row>
    <row r="695" spans="1:10" ht="58.5" customHeight="1" x14ac:dyDescent="0.25">
      <c r="A695" s="58" t="s">
        <v>1378</v>
      </c>
      <c r="B695" s="96" t="s">
        <v>1223</v>
      </c>
      <c r="C695" s="71" t="s">
        <v>1281</v>
      </c>
      <c r="D695" s="71" t="s">
        <v>1282</v>
      </c>
      <c r="E695" s="66" t="s">
        <v>1283</v>
      </c>
      <c r="F695" s="97">
        <v>642382040</v>
      </c>
      <c r="G695" s="59"/>
      <c r="H695" s="59" t="s">
        <v>569</v>
      </c>
      <c r="I695" s="71" t="s">
        <v>1307</v>
      </c>
      <c r="J695" s="77" t="s">
        <v>1306</v>
      </c>
    </row>
    <row r="696" spans="1:10" ht="24" customHeight="1" x14ac:dyDescent="0.25">
      <c r="A696" s="58"/>
      <c r="B696" s="96"/>
      <c r="C696" s="71"/>
      <c r="D696" s="71"/>
      <c r="E696" s="66"/>
      <c r="F696" s="97"/>
      <c r="G696" s="59"/>
      <c r="H696" s="59"/>
      <c r="I696" s="71"/>
      <c r="J696" s="77"/>
    </row>
    <row r="697" spans="1:10" ht="58.5" customHeight="1" x14ac:dyDescent="0.25">
      <c r="A697" s="58" t="s">
        <v>1379</v>
      </c>
      <c r="B697" s="96" t="s">
        <v>99</v>
      </c>
      <c r="C697" s="71" t="s">
        <v>1227</v>
      </c>
      <c r="D697" s="71" t="s">
        <v>1228</v>
      </c>
      <c r="E697" s="66" t="s">
        <v>1284</v>
      </c>
      <c r="F697" s="97">
        <v>918184193</v>
      </c>
      <c r="G697" s="59"/>
      <c r="H697" s="59" t="s">
        <v>569</v>
      </c>
      <c r="I697" s="71" t="s">
        <v>1307</v>
      </c>
      <c r="J697" s="77" t="s">
        <v>1306</v>
      </c>
    </row>
    <row r="698" spans="1:10" ht="24" customHeight="1" x14ac:dyDescent="0.25">
      <c r="A698" s="58"/>
      <c r="B698" s="96"/>
      <c r="C698" s="71"/>
      <c r="D698" s="71"/>
      <c r="E698" s="66"/>
      <c r="F698" s="97"/>
      <c r="G698" s="59"/>
      <c r="H698" s="59"/>
      <c r="I698" s="71"/>
      <c r="J698" s="77"/>
    </row>
    <row r="699" spans="1:10" ht="58.5" customHeight="1" x14ac:dyDescent="0.25">
      <c r="A699" s="58" t="s">
        <v>1380</v>
      </c>
      <c r="B699" s="96" t="s">
        <v>99</v>
      </c>
      <c r="C699" s="71" t="s">
        <v>1285</v>
      </c>
      <c r="D699" s="71" t="s">
        <v>528</v>
      </c>
      <c r="E699" s="66" t="s">
        <v>1286</v>
      </c>
      <c r="F699" s="97">
        <v>616353997</v>
      </c>
      <c r="G699" s="59"/>
      <c r="H699" s="59" t="s">
        <v>569</v>
      </c>
      <c r="I699" s="71" t="s">
        <v>1307</v>
      </c>
      <c r="J699" s="77" t="s">
        <v>1306</v>
      </c>
    </row>
    <row r="700" spans="1:10" ht="24" customHeight="1" x14ac:dyDescent="0.25">
      <c r="A700" s="58"/>
      <c r="B700" s="96"/>
      <c r="C700" s="71"/>
      <c r="D700" s="71"/>
      <c r="E700" s="66"/>
      <c r="F700" s="97"/>
      <c r="G700" s="59"/>
      <c r="H700" s="59"/>
      <c r="I700" s="71"/>
      <c r="J700" s="77"/>
    </row>
    <row r="701" spans="1:10" ht="58.5" customHeight="1" x14ac:dyDescent="0.25">
      <c r="A701" s="58" t="s">
        <v>1381</v>
      </c>
      <c r="B701" s="96" t="s">
        <v>99</v>
      </c>
      <c r="C701" s="71" t="s">
        <v>1287</v>
      </c>
      <c r="D701" s="71" t="s">
        <v>1288</v>
      </c>
      <c r="E701" s="66" t="s">
        <v>1289</v>
      </c>
      <c r="F701" s="97">
        <v>842395239</v>
      </c>
      <c r="G701" s="59"/>
      <c r="H701" s="59" t="s">
        <v>569</v>
      </c>
      <c r="I701" s="71" t="s">
        <v>1307</v>
      </c>
      <c r="J701" s="77" t="s">
        <v>1306</v>
      </c>
    </row>
    <row r="702" spans="1:10" ht="24" customHeight="1" x14ac:dyDescent="0.25">
      <c r="A702" s="58"/>
      <c r="B702" s="96"/>
      <c r="C702" s="71"/>
      <c r="D702" s="71"/>
      <c r="E702" s="66"/>
      <c r="F702" s="97"/>
      <c r="G702" s="59"/>
      <c r="H702" s="59"/>
      <c r="I702" s="71"/>
      <c r="J702" s="77"/>
    </row>
    <row r="703" spans="1:10" ht="58.5" customHeight="1" x14ac:dyDescent="0.25">
      <c r="A703" s="58" t="s">
        <v>1382</v>
      </c>
      <c r="B703" s="96" t="s">
        <v>60</v>
      </c>
      <c r="C703" s="71" t="s">
        <v>1290</v>
      </c>
      <c r="D703" s="71" t="s">
        <v>1291</v>
      </c>
      <c r="E703" s="66" t="s">
        <v>1292</v>
      </c>
      <c r="F703" s="97">
        <v>824554453</v>
      </c>
      <c r="G703" s="59"/>
      <c r="H703" s="59" t="s">
        <v>569</v>
      </c>
      <c r="I703" s="71" t="s">
        <v>1307</v>
      </c>
      <c r="J703" s="77" t="s">
        <v>1306</v>
      </c>
    </row>
    <row r="704" spans="1:10" ht="24" customHeight="1" x14ac:dyDescent="0.25">
      <c r="A704" s="58"/>
      <c r="B704" s="96"/>
      <c r="C704" s="71"/>
      <c r="D704" s="71"/>
      <c r="E704" s="66"/>
      <c r="F704" s="97"/>
      <c r="G704" s="59"/>
      <c r="H704" s="59"/>
      <c r="I704" s="71"/>
      <c r="J704" s="77"/>
    </row>
    <row r="705" spans="1:10" ht="58.5" customHeight="1" x14ac:dyDescent="0.25">
      <c r="A705" s="58" t="s">
        <v>1383</v>
      </c>
      <c r="B705" s="96" t="s">
        <v>60</v>
      </c>
      <c r="C705" s="71" t="s">
        <v>1293</v>
      </c>
      <c r="D705" s="71" t="s">
        <v>1294</v>
      </c>
      <c r="E705" s="66" t="s">
        <v>1295</v>
      </c>
      <c r="F705" s="97">
        <v>619498116</v>
      </c>
      <c r="G705" s="59"/>
      <c r="H705" s="59" t="s">
        <v>569</v>
      </c>
      <c r="I705" s="71" t="s">
        <v>1307</v>
      </c>
      <c r="J705" s="77" t="s">
        <v>1306</v>
      </c>
    </row>
    <row r="706" spans="1:10" ht="24" customHeight="1" x14ac:dyDescent="0.25">
      <c r="A706" s="58"/>
      <c r="B706" s="96"/>
      <c r="C706" s="71"/>
      <c r="D706" s="71"/>
      <c r="E706" s="66"/>
      <c r="F706" s="97"/>
      <c r="G706" s="59"/>
      <c r="H706" s="59"/>
      <c r="I706" s="71"/>
      <c r="J706" s="77"/>
    </row>
    <row r="707" spans="1:10" ht="58.5" customHeight="1" x14ac:dyDescent="0.25">
      <c r="A707" s="58" t="s">
        <v>1384</v>
      </c>
      <c r="B707" s="96" t="s">
        <v>99</v>
      </c>
      <c r="C707" s="71" t="s">
        <v>1296</v>
      </c>
      <c r="D707" s="71" t="s">
        <v>1297</v>
      </c>
      <c r="E707" s="66" t="s">
        <v>1298</v>
      </c>
      <c r="F707" s="97">
        <v>805350096</v>
      </c>
      <c r="G707" s="59"/>
      <c r="H707" s="59" t="s">
        <v>569</v>
      </c>
      <c r="I707" s="71" t="s">
        <v>1307</v>
      </c>
      <c r="J707" s="77" t="s">
        <v>1306</v>
      </c>
    </row>
    <row r="708" spans="1:10" ht="24" customHeight="1" x14ac:dyDescent="0.25">
      <c r="A708" s="58"/>
      <c r="B708" s="96"/>
      <c r="C708" s="71"/>
      <c r="D708" s="71"/>
      <c r="E708" s="66"/>
      <c r="F708" s="97"/>
      <c r="G708" s="59"/>
      <c r="H708" s="59"/>
      <c r="I708" s="71"/>
      <c r="J708" s="77"/>
    </row>
    <row r="709" spans="1:10" ht="58.5" customHeight="1" x14ac:dyDescent="0.25">
      <c r="A709" s="58" t="s">
        <v>1385</v>
      </c>
      <c r="B709" s="96" t="s">
        <v>99</v>
      </c>
      <c r="C709" s="71" t="s">
        <v>1299</v>
      </c>
      <c r="D709" s="71" t="s">
        <v>1300</v>
      </c>
      <c r="E709" s="66" t="s">
        <v>1301</v>
      </c>
      <c r="F709" s="97">
        <v>613415393</v>
      </c>
      <c r="G709" s="59"/>
      <c r="H709" s="59" t="s">
        <v>569</v>
      </c>
      <c r="I709" s="71" t="s">
        <v>1307</v>
      </c>
      <c r="J709" s="77" t="s">
        <v>1306</v>
      </c>
    </row>
    <row r="710" spans="1:10" ht="24" customHeight="1" x14ac:dyDescent="0.25">
      <c r="A710" s="58"/>
      <c r="B710" s="96"/>
      <c r="C710" s="71"/>
      <c r="D710" s="71"/>
      <c r="E710" s="66"/>
      <c r="F710" s="97"/>
      <c r="G710" s="59"/>
      <c r="H710" s="59"/>
      <c r="I710" s="71"/>
      <c r="J710" s="77"/>
    </row>
    <row r="711" spans="1:10" ht="58.5" customHeight="1" x14ac:dyDescent="0.25">
      <c r="A711" s="58" t="s">
        <v>1386</v>
      </c>
      <c r="B711" s="96" t="s">
        <v>60</v>
      </c>
      <c r="C711" s="71" t="s">
        <v>1302</v>
      </c>
      <c r="D711" s="71" t="s">
        <v>1303</v>
      </c>
      <c r="E711" s="66" t="s">
        <v>1304</v>
      </c>
      <c r="F711" s="97">
        <v>871675689</v>
      </c>
      <c r="G711" s="59"/>
      <c r="H711" s="59" t="s">
        <v>569</v>
      </c>
      <c r="I711" s="71" t="s">
        <v>1307</v>
      </c>
      <c r="J711" s="77" t="s">
        <v>1306</v>
      </c>
    </row>
    <row r="712" spans="1:10" ht="25.5" customHeight="1" x14ac:dyDescent="0.25">
      <c r="A712" s="58"/>
      <c r="B712" s="96"/>
      <c r="C712" s="71"/>
      <c r="D712" s="71"/>
      <c r="E712" s="66"/>
      <c r="F712" s="97"/>
      <c r="G712" s="59"/>
      <c r="H712" s="59"/>
      <c r="I712" s="71"/>
      <c r="J712" s="77"/>
    </row>
    <row r="713" spans="1:10" ht="58.5" customHeight="1" x14ac:dyDescent="0.25">
      <c r="A713" s="58" t="s">
        <v>1387</v>
      </c>
      <c r="B713" s="96" t="s">
        <v>99</v>
      </c>
      <c r="C713" s="71" t="s">
        <v>1194</v>
      </c>
      <c r="D713" s="71" t="s">
        <v>1195</v>
      </c>
      <c r="E713" s="66" t="s">
        <v>1305</v>
      </c>
      <c r="F713" s="97">
        <v>920437297</v>
      </c>
      <c r="G713" s="59"/>
      <c r="H713" s="59" t="s">
        <v>569</v>
      </c>
      <c r="I713" s="71" t="s">
        <v>1307</v>
      </c>
      <c r="J713" s="77" t="s">
        <v>1306</v>
      </c>
    </row>
    <row r="714" spans="1:10" ht="24" customHeight="1" x14ac:dyDescent="0.25">
      <c r="A714" s="58"/>
      <c r="B714" s="96"/>
      <c r="C714" s="71"/>
      <c r="D714" s="71"/>
      <c r="E714" s="66"/>
      <c r="F714" s="97"/>
      <c r="G714" s="59"/>
      <c r="H714" s="59"/>
      <c r="I714" s="71"/>
      <c r="J714" s="77"/>
    </row>
    <row r="715" spans="1:10" ht="58.5" customHeight="1" x14ac:dyDescent="0.25">
      <c r="A715" s="58" t="s">
        <v>1488</v>
      </c>
      <c r="B715" s="96" t="s">
        <v>99</v>
      </c>
      <c r="C715" s="71" t="s">
        <v>1402</v>
      </c>
      <c r="D715" s="71" t="s">
        <v>1403</v>
      </c>
      <c r="E715" s="66" t="s">
        <v>1404</v>
      </c>
      <c r="F715" s="97">
        <v>808457239</v>
      </c>
      <c r="G715" s="59" t="s">
        <v>569</v>
      </c>
      <c r="H715" s="59"/>
      <c r="I715" s="71" t="s">
        <v>1408</v>
      </c>
      <c r="J715" s="77" t="s">
        <v>1452</v>
      </c>
    </row>
    <row r="716" spans="1:10" ht="24" customHeight="1" x14ac:dyDescent="0.25">
      <c r="A716" s="58"/>
      <c r="B716" s="96"/>
      <c r="C716" s="71"/>
      <c r="D716" s="71"/>
      <c r="E716" s="66"/>
      <c r="F716" s="97"/>
      <c r="G716" s="59"/>
      <c r="H716" s="59"/>
      <c r="I716" s="71"/>
      <c r="J716" s="77"/>
    </row>
    <row r="717" spans="1:10" ht="58.5" customHeight="1" x14ac:dyDescent="0.25">
      <c r="A717" s="58" t="s">
        <v>1489</v>
      </c>
      <c r="B717" s="96" t="s">
        <v>99</v>
      </c>
      <c r="C717" s="71" t="s">
        <v>1405</v>
      </c>
      <c r="D717" s="71" t="s">
        <v>1406</v>
      </c>
      <c r="E717" s="66" t="s">
        <v>1407</v>
      </c>
      <c r="F717" s="97">
        <v>899195501</v>
      </c>
      <c r="G717" s="59" t="s">
        <v>569</v>
      </c>
      <c r="H717" s="59"/>
      <c r="I717" s="71" t="s">
        <v>1408</v>
      </c>
      <c r="J717" s="77" t="s">
        <v>1452</v>
      </c>
    </row>
    <row r="718" spans="1:10" ht="24" customHeight="1" x14ac:dyDescent="0.25">
      <c r="A718" s="58"/>
      <c r="B718" s="96"/>
      <c r="C718" s="71"/>
      <c r="D718" s="71"/>
      <c r="E718" s="66"/>
      <c r="F718" s="97"/>
      <c r="G718" s="59"/>
      <c r="H718" s="59"/>
      <c r="I718" s="71"/>
      <c r="J718" s="77"/>
    </row>
    <row r="719" spans="1:10" ht="58.5" customHeight="1" x14ac:dyDescent="0.25">
      <c r="A719" s="58" t="s">
        <v>1490</v>
      </c>
      <c r="B719" s="96" t="s">
        <v>60</v>
      </c>
      <c r="C719" s="71" t="s">
        <v>641</v>
      </c>
      <c r="D719" s="71" t="s">
        <v>1409</v>
      </c>
      <c r="E719" s="66" t="s">
        <v>1410</v>
      </c>
      <c r="F719" s="97">
        <v>844138450</v>
      </c>
      <c r="G719" s="59" t="s">
        <v>569</v>
      </c>
      <c r="H719" s="59"/>
      <c r="I719" s="71" t="s">
        <v>1408</v>
      </c>
      <c r="J719" s="77" t="s">
        <v>1452</v>
      </c>
    </row>
    <row r="720" spans="1:10" ht="24" customHeight="1" x14ac:dyDescent="0.25">
      <c r="A720" s="58"/>
      <c r="B720" s="96"/>
      <c r="C720" s="71"/>
      <c r="D720" s="71"/>
      <c r="E720" s="66"/>
      <c r="F720" s="97"/>
      <c r="G720" s="59"/>
      <c r="H720" s="59"/>
      <c r="I720" s="71"/>
      <c r="J720" s="77"/>
    </row>
    <row r="721" spans="1:10" ht="58.5" customHeight="1" x14ac:dyDescent="0.25">
      <c r="A721" s="58" t="s">
        <v>1491</v>
      </c>
      <c r="B721" s="96" t="s">
        <v>60</v>
      </c>
      <c r="C721" s="71" t="s">
        <v>1411</v>
      </c>
      <c r="D721" s="71" t="s">
        <v>1412</v>
      </c>
      <c r="E721" s="66" t="s">
        <v>1407</v>
      </c>
      <c r="F721" s="97">
        <v>649563639</v>
      </c>
      <c r="G721" s="59" t="s">
        <v>569</v>
      </c>
      <c r="H721" s="59"/>
      <c r="I721" s="71" t="s">
        <v>1408</v>
      </c>
      <c r="J721" s="77" t="s">
        <v>1452</v>
      </c>
    </row>
    <row r="722" spans="1:10" ht="24" customHeight="1" x14ac:dyDescent="0.25">
      <c r="A722" s="58"/>
      <c r="B722" s="96"/>
      <c r="C722" s="71"/>
      <c r="D722" s="71"/>
      <c r="E722" s="66"/>
      <c r="F722" s="97"/>
      <c r="G722" s="59"/>
      <c r="H722" s="59"/>
      <c r="I722" s="71"/>
      <c r="J722" s="77"/>
    </row>
    <row r="723" spans="1:10" ht="58.5" customHeight="1" x14ac:dyDescent="0.25">
      <c r="A723" s="58" t="s">
        <v>1492</v>
      </c>
      <c r="B723" s="96" t="s">
        <v>99</v>
      </c>
      <c r="C723" s="71" t="s">
        <v>1413</v>
      </c>
      <c r="D723" s="71" t="s">
        <v>1414</v>
      </c>
      <c r="E723" s="66" t="s">
        <v>1415</v>
      </c>
      <c r="F723" s="97">
        <v>632939289</v>
      </c>
      <c r="G723" s="59" t="s">
        <v>569</v>
      </c>
      <c r="H723" s="59"/>
      <c r="I723" s="71" t="s">
        <v>1408</v>
      </c>
      <c r="J723" s="77" t="s">
        <v>1452</v>
      </c>
    </row>
    <row r="724" spans="1:10" ht="24" customHeight="1" x14ac:dyDescent="0.25">
      <c r="A724" s="58"/>
      <c r="B724" s="96"/>
      <c r="C724" s="71"/>
      <c r="D724" s="71"/>
      <c r="E724" s="66"/>
      <c r="F724" s="97"/>
      <c r="G724" s="59"/>
      <c r="H724" s="59"/>
      <c r="I724" s="71"/>
      <c r="J724" s="77"/>
    </row>
    <row r="725" spans="1:10" ht="58.5" customHeight="1" x14ac:dyDescent="0.25">
      <c r="A725" s="58" t="s">
        <v>1493</v>
      </c>
      <c r="B725" s="96" t="s">
        <v>100</v>
      </c>
      <c r="C725" s="71" t="s">
        <v>1109</v>
      </c>
      <c r="D725" s="71" t="s">
        <v>1416</v>
      </c>
      <c r="E725" s="66" t="s">
        <v>1417</v>
      </c>
      <c r="F725" s="97">
        <v>896666705</v>
      </c>
      <c r="G725" s="59" t="s">
        <v>569</v>
      </c>
      <c r="H725" s="59"/>
      <c r="I725" s="71" t="s">
        <v>1408</v>
      </c>
      <c r="J725" s="77" t="s">
        <v>1452</v>
      </c>
    </row>
    <row r="726" spans="1:10" ht="24" customHeight="1" x14ac:dyDescent="0.25">
      <c r="A726" s="58"/>
      <c r="B726" s="96"/>
      <c r="C726" s="71"/>
      <c r="D726" s="71"/>
      <c r="E726" s="66"/>
      <c r="F726" s="97"/>
      <c r="G726" s="59"/>
      <c r="H726" s="59"/>
      <c r="I726" s="71"/>
      <c r="J726" s="77"/>
    </row>
    <row r="727" spans="1:10" ht="58.5" customHeight="1" x14ac:dyDescent="0.25">
      <c r="A727" s="58" t="s">
        <v>1494</v>
      </c>
      <c r="B727" s="96" t="s">
        <v>100</v>
      </c>
      <c r="C727" s="71" t="s">
        <v>1418</v>
      </c>
      <c r="D727" s="71" t="s">
        <v>1419</v>
      </c>
      <c r="E727" s="66" t="s">
        <v>1420</v>
      </c>
      <c r="F727" s="97">
        <v>891612701</v>
      </c>
      <c r="G727" s="59" t="s">
        <v>569</v>
      </c>
      <c r="H727" s="59"/>
      <c r="I727" s="71" t="s">
        <v>1408</v>
      </c>
      <c r="J727" s="77" t="s">
        <v>1452</v>
      </c>
    </row>
    <row r="728" spans="1:10" ht="24" customHeight="1" x14ac:dyDescent="0.25">
      <c r="A728" s="58"/>
      <c r="B728" s="96"/>
      <c r="C728" s="71"/>
      <c r="D728" s="71"/>
      <c r="E728" s="66"/>
      <c r="F728" s="97"/>
      <c r="G728" s="59"/>
      <c r="H728" s="59"/>
      <c r="I728" s="71"/>
      <c r="J728" s="77"/>
    </row>
    <row r="729" spans="1:10" ht="58.5" customHeight="1" x14ac:dyDescent="0.25">
      <c r="A729" s="58" t="s">
        <v>1495</v>
      </c>
      <c r="B729" s="96" t="s">
        <v>100</v>
      </c>
      <c r="C729" s="71" t="s">
        <v>1421</v>
      </c>
      <c r="D729" s="71" t="s">
        <v>1422</v>
      </c>
      <c r="E729" s="66" t="s">
        <v>1423</v>
      </c>
      <c r="F729" s="97">
        <v>870578411</v>
      </c>
      <c r="G729" s="59" t="s">
        <v>569</v>
      </c>
      <c r="H729" s="59"/>
      <c r="I729" s="71" t="s">
        <v>1408</v>
      </c>
      <c r="J729" s="77" t="s">
        <v>1452</v>
      </c>
    </row>
    <row r="730" spans="1:10" ht="24" customHeight="1" x14ac:dyDescent="0.25">
      <c r="A730" s="58"/>
      <c r="B730" s="96"/>
      <c r="C730" s="71"/>
      <c r="D730" s="71"/>
      <c r="E730" s="66"/>
      <c r="F730" s="97"/>
      <c r="G730" s="59"/>
      <c r="H730" s="59"/>
      <c r="I730" s="71"/>
      <c r="J730" s="77"/>
    </row>
    <row r="731" spans="1:10" ht="58.5" customHeight="1" x14ac:dyDescent="0.25">
      <c r="A731" s="58" t="s">
        <v>1496</v>
      </c>
      <c r="B731" s="96" t="s">
        <v>100</v>
      </c>
      <c r="C731" s="71" t="s">
        <v>1424</v>
      </c>
      <c r="D731" s="71" t="s">
        <v>1425</v>
      </c>
      <c r="E731" s="66" t="s">
        <v>1426</v>
      </c>
      <c r="F731" s="97">
        <v>860661185</v>
      </c>
      <c r="G731" s="59" t="s">
        <v>569</v>
      </c>
      <c r="H731" s="59"/>
      <c r="I731" s="71" t="s">
        <v>1408</v>
      </c>
      <c r="J731" s="77" t="s">
        <v>1452</v>
      </c>
    </row>
    <row r="732" spans="1:10" ht="24" customHeight="1" x14ac:dyDescent="0.25">
      <c r="A732" s="58"/>
      <c r="B732" s="96"/>
      <c r="C732" s="71"/>
      <c r="D732" s="71"/>
      <c r="E732" s="66"/>
      <c r="F732" s="97"/>
      <c r="G732" s="59"/>
      <c r="H732" s="59"/>
      <c r="I732" s="71"/>
      <c r="J732" s="77"/>
    </row>
    <row r="733" spans="1:10" ht="58.5" customHeight="1" x14ac:dyDescent="0.25">
      <c r="A733" s="58" t="s">
        <v>1497</v>
      </c>
      <c r="B733" s="96" t="s">
        <v>100</v>
      </c>
      <c r="C733" s="71" t="s">
        <v>648</v>
      </c>
      <c r="D733" s="71" t="s">
        <v>1427</v>
      </c>
      <c r="E733" s="66" t="s">
        <v>1428</v>
      </c>
      <c r="F733" s="97">
        <v>841434916</v>
      </c>
      <c r="G733" s="59" t="s">
        <v>569</v>
      </c>
      <c r="H733" s="59"/>
      <c r="I733" s="71" t="s">
        <v>1408</v>
      </c>
      <c r="J733" s="77" t="s">
        <v>1452</v>
      </c>
    </row>
    <row r="734" spans="1:10" ht="24" customHeight="1" x14ac:dyDescent="0.25">
      <c r="A734" s="58"/>
      <c r="B734" s="96"/>
      <c r="C734" s="71"/>
      <c r="D734" s="71"/>
      <c r="E734" s="66"/>
      <c r="F734" s="97"/>
      <c r="G734" s="59"/>
      <c r="H734" s="59"/>
      <c r="I734" s="71"/>
      <c r="J734" s="77"/>
    </row>
    <row r="735" spans="1:10" ht="58.5" customHeight="1" x14ac:dyDescent="0.25">
      <c r="A735" s="58" t="s">
        <v>1498</v>
      </c>
      <c r="B735" s="96" t="s">
        <v>99</v>
      </c>
      <c r="C735" s="71" t="s">
        <v>1429</v>
      </c>
      <c r="D735" s="71" t="s">
        <v>1430</v>
      </c>
      <c r="E735" s="66" t="s">
        <v>1431</v>
      </c>
      <c r="F735" s="97">
        <v>819134168</v>
      </c>
      <c r="G735" s="59" t="s">
        <v>569</v>
      </c>
      <c r="H735" s="59"/>
      <c r="I735" s="71" t="s">
        <v>1408</v>
      </c>
      <c r="J735" s="77" t="s">
        <v>1452</v>
      </c>
    </row>
    <row r="736" spans="1:10" ht="24" customHeight="1" x14ac:dyDescent="0.25">
      <c r="A736" s="58"/>
      <c r="B736" s="96"/>
      <c r="C736" s="71"/>
      <c r="D736" s="71"/>
      <c r="E736" s="66"/>
      <c r="F736" s="97"/>
      <c r="G736" s="59"/>
      <c r="H736" s="59"/>
      <c r="I736" s="71"/>
      <c r="J736" s="77"/>
    </row>
    <row r="737" spans="1:10" ht="58.5" customHeight="1" x14ac:dyDescent="0.25">
      <c r="A737" s="58" t="s">
        <v>1499</v>
      </c>
      <c r="B737" s="96" t="s">
        <v>60</v>
      </c>
      <c r="C737" s="71" t="s">
        <v>1432</v>
      </c>
      <c r="D737" s="71" t="s">
        <v>1416</v>
      </c>
      <c r="E737" s="66" t="s">
        <v>1417</v>
      </c>
      <c r="F737" s="97">
        <v>804176705</v>
      </c>
      <c r="G737" s="59" t="s">
        <v>569</v>
      </c>
      <c r="H737" s="59"/>
      <c r="I737" s="71" t="s">
        <v>1408</v>
      </c>
      <c r="J737" s="77" t="s">
        <v>1452</v>
      </c>
    </row>
    <row r="738" spans="1:10" ht="24" customHeight="1" x14ac:dyDescent="0.25">
      <c r="A738" s="58"/>
      <c r="B738" s="96"/>
      <c r="C738" s="71"/>
      <c r="D738" s="71"/>
      <c r="E738" s="66"/>
      <c r="F738" s="97"/>
      <c r="G738" s="59"/>
      <c r="H738" s="59"/>
      <c r="I738" s="71"/>
      <c r="J738" s="77"/>
    </row>
    <row r="739" spans="1:10" ht="58.5" customHeight="1" x14ac:dyDescent="0.25">
      <c r="A739" s="58" t="s">
        <v>1500</v>
      </c>
      <c r="B739" s="96" t="s">
        <v>60</v>
      </c>
      <c r="C739" s="71" t="s">
        <v>1433</v>
      </c>
      <c r="D739" s="71" t="s">
        <v>1434</v>
      </c>
      <c r="E739" s="66" t="s">
        <v>1435</v>
      </c>
      <c r="F739" s="97">
        <v>989425720</v>
      </c>
      <c r="G739" s="59" t="s">
        <v>569</v>
      </c>
      <c r="H739" s="59"/>
      <c r="I739" s="71" t="s">
        <v>1408</v>
      </c>
      <c r="J739" s="77" t="s">
        <v>1452</v>
      </c>
    </row>
    <row r="740" spans="1:10" ht="24" customHeight="1" x14ac:dyDescent="0.25">
      <c r="A740" s="58"/>
      <c r="B740" s="96"/>
      <c r="C740" s="71"/>
      <c r="D740" s="71"/>
      <c r="E740" s="66"/>
      <c r="F740" s="97"/>
      <c r="G740" s="59"/>
      <c r="H740" s="59"/>
      <c r="I740" s="71"/>
      <c r="J740" s="77"/>
    </row>
    <row r="741" spans="1:10" ht="58.5" customHeight="1" x14ac:dyDescent="0.25">
      <c r="A741" s="58" t="s">
        <v>1501</v>
      </c>
      <c r="B741" s="96" t="s">
        <v>99</v>
      </c>
      <c r="C741" s="71" t="s">
        <v>1436</v>
      </c>
      <c r="D741" s="71" t="s">
        <v>1437</v>
      </c>
      <c r="E741" s="66" t="s">
        <v>1440</v>
      </c>
      <c r="F741" s="97">
        <v>624261508</v>
      </c>
      <c r="G741" s="59" t="s">
        <v>569</v>
      </c>
      <c r="H741" s="59"/>
      <c r="I741" s="71" t="s">
        <v>1408</v>
      </c>
      <c r="J741" s="77" t="s">
        <v>1452</v>
      </c>
    </row>
    <row r="742" spans="1:10" ht="24" customHeight="1" x14ac:dyDescent="0.25">
      <c r="A742" s="58"/>
      <c r="B742" s="96"/>
      <c r="C742" s="71"/>
      <c r="D742" s="71"/>
      <c r="E742" s="66"/>
      <c r="F742" s="97"/>
      <c r="G742" s="59"/>
      <c r="H742" s="59"/>
      <c r="I742" s="71"/>
      <c r="J742" s="77"/>
    </row>
    <row r="743" spans="1:10" ht="58.5" customHeight="1" x14ac:dyDescent="0.25">
      <c r="A743" s="58" t="s">
        <v>1502</v>
      </c>
      <c r="B743" s="96" t="s">
        <v>99</v>
      </c>
      <c r="C743" s="71" t="s">
        <v>1438</v>
      </c>
      <c r="D743" s="71" t="s">
        <v>1439</v>
      </c>
      <c r="E743" s="66" t="s">
        <v>1441</v>
      </c>
      <c r="F743" s="97" t="s">
        <v>208</v>
      </c>
      <c r="G743" s="59" t="s">
        <v>569</v>
      </c>
      <c r="H743" s="59"/>
      <c r="I743" s="71" t="s">
        <v>1408</v>
      </c>
      <c r="J743" s="77" t="s">
        <v>1452</v>
      </c>
    </row>
    <row r="744" spans="1:10" ht="24" customHeight="1" x14ac:dyDescent="0.25">
      <c r="A744" s="58"/>
      <c r="B744" s="96"/>
      <c r="C744" s="71"/>
      <c r="D744" s="71"/>
      <c r="E744" s="66"/>
      <c r="F744" s="97"/>
      <c r="G744" s="59"/>
      <c r="H744" s="59"/>
      <c r="I744" s="71"/>
      <c r="J744" s="77"/>
    </row>
    <row r="745" spans="1:10" ht="58.5" customHeight="1" x14ac:dyDescent="0.25">
      <c r="A745" s="58" t="s">
        <v>1503</v>
      </c>
      <c r="B745" s="96" t="s">
        <v>60</v>
      </c>
      <c r="C745" s="71" t="s">
        <v>1433</v>
      </c>
      <c r="D745" s="71" t="s">
        <v>1442</v>
      </c>
      <c r="E745" s="66" t="s">
        <v>1443</v>
      </c>
      <c r="F745" s="97">
        <v>917050424</v>
      </c>
      <c r="G745" s="59" t="s">
        <v>569</v>
      </c>
      <c r="H745" s="59"/>
      <c r="I745" s="71" t="s">
        <v>1408</v>
      </c>
      <c r="J745" s="77" t="s">
        <v>1452</v>
      </c>
    </row>
    <row r="746" spans="1:10" ht="24" customHeight="1" x14ac:dyDescent="0.25">
      <c r="A746" s="58"/>
      <c r="B746" s="96"/>
      <c r="C746" s="71"/>
      <c r="D746" s="71"/>
      <c r="E746" s="66"/>
      <c r="F746" s="97"/>
      <c r="G746" s="59"/>
      <c r="H746" s="59"/>
      <c r="I746" s="71"/>
      <c r="J746" s="77"/>
    </row>
    <row r="747" spans="1:10" ht="58.5" customHeight="1" x14ac:dyDescent="0.25">
      <c r="A747" s="58" t="s">
        <v>1504</v>
      </c>
      <c r="B747" s="96" t="s">
        <v>99</v>
      </c>
      <c r="C747" s="71" t="s">
        <v>1444</v>
      </c>
      <c r="D747" s="71" t="s">
        <v>1445</v>
      </c>
      <c r="E747" s="66" t="s">
        <v>1446</v>
      </c>
      <c r="F747" s="97">
        <v>986148605</v>
      </c>
      <c r="G747" s="59" t="s">
        <v>569</v>
      </c>
      <c r="H747" s="59"/>
      <c r="I747" s="71" t="s">
        <v>1408</v>
      </c>
      <c r="J747" s="77" t="s">
        <v>1452</v>
      </c>
    </row>
    <row r="748" spans="1:10" ht="24" customHeight="1" x14ac:dyDescent="0.25">
      <c r="A748" s="58"/>
      <c r="B748" s="96"/>
      <c r="C748" s="71"/>
      <c r="D748" s="71"/>
      <c r="E748" s="66"/>
      <c r="F748" s="97"/>
      <c r="G748" s="59"/>
      <c r="H748" s="59"/>
      <c r="I748" s="71"/>
      <c r="J748" s="77"/>
    </row>
    <row r="749" spans="1:10" ht="58.5" customHeight="1" x14ac:dyDescent="0.25">
      <c r="A749" s="58" t="s">
        <v>1505</v>
      </c>
      <c r="B749" s="96" t="s">
        <v>99</v>
      </c>
      <c r="C749" s="71" t="s">
        <v>1447</v>
      </c>
      <c r="D749" s="71" t="s">
        <v>1448</v>
      </c>
      <c r="E749" s="66" t="s">
        <v>1449</v>
      </c>
      <c r="F749" s="97">
        <v>656981136</v>
      </c>
      <c r="G749" s="59" t="s">
        <v>569</v>
      </c>
      <c r="H749" s="59"/>
      <c r="I749" s="71" t="s">
        <v>1408</v>
      </c>
      <c r="J749" s="77" t="s">
        <v>1452</v>
      </c>
    </row>
    <row r="750" spans="1:10" ht="24" customHeight="1" x14ac:dyDescent="0.25">
      <c r="A750" s="58"/>
      <c r="B750" s="96"/>
      <c r="C750" s="71"/>
      <c r="D750" s="71"/>
      <c r="E750" s="66"/>
      <c r="F750" s="97"/>
      <c r="G750" s="59"/>
      <c r="H750" s="59"/>
      <c r="I750" s="71"/>
      <c r="J750" s="77"/>
    </row>
    <row r="751" spans="1:10" ht="58.5" customHeight="1" x14ac:dyDescent="0.25">
      <c r="A751" s="58" t="s">
        <v>1506</v>
      </c>
      <c r="B751" s="96" t="s">
        <v>100</v>
      </c>
      <c r="C751" s="71" t="s">
        <v>1450</v>
      </c>
      <c r="D751" s="71" t="s">
        <v>1437</v>
      </c>
      <c r="E751" s="66" t="s">
        <v>1451</v>
      </c>
      <c r="F751" s="97" t="s">
        <v>208</v>
      </c>
      <c r="G751" s="59" t="s">
        <v>569</v>
      </c>
      <c r="H751" s="59"/>
      <c r="I751" s="71" t="s">
        <v>1408</v>
      </c>
      <c r="J751" s="77" t="s">
        <v>1452</v>
      </c>
    </row>
    <row r="752" spans="1:10" ht="24" customHeight="1" x14ac:dyDescent="0.25">
      <c r="A752" s="58"/>
      <c r="B752" s="96"/>
      <c r="C752" s="71"/>
      <c r="D752" s="71"/>
      <c r="E752" s="66"/>
      <c r="F752" s="97"/>
      <c r="G752" s="59"/>
      <c r="H752" s="59"/>
      <c r="I752" s="71"/>
      <c r="J752" s="77"/>
    </row>
    <row r="753" spans="1:10" ht="58.5" customHeight="1" x14ac:dyDescent="0.25">
      <c r="A753" s="58" t="s">
        <v>1507</v>
      </c>
      <c r="B753" s="96" t="s">
        <v>99</v>
      </c>
      <c r="C753" s="71" t="s">
        <v>1453</v>
      </c>
      <c r="D753" s="71" t="s">
        <v>1454</v>
      </c>
      <c r="E753" s="66" t="s">
        <v>1455</v>
      </c>
      <c r="F753" s="97">
        <v>954975993</v>
      </c>
      <c r="G753" s="59" t="s">
        <v>569</v>
      </c>
      <c r="H753" s="59"/>
      <c r="I753" s="71" t="s">
        <v>1408</v>
      </c>
      <c r="J753" s="77" t="s">
        <v>1487</v>
      </c>
    </row>
    <row r="754" spans="1:10" ht="24" customHeight="1" x14ac:dyDescent="0.25">
      <c r="A754" s="58"/>
      <c r="B754" s="96"/>
      <c r="C754" s="71"/>
      <c r="D754" s="71"/>
      <c r="E754" s="66"/>
      <c r="F754" s="97"/>
      <c r="G754" s="59"/>
      <c r="H754" s="59"/>
      <c r="I754" s="71"/>
      <c r="J754" s="77"/>
    </row>
    <row r="755" spans="1:10" ht="58.5" customHeight="1" x14ac:dyDescent="0.25">
      <c r="A755" s="58" t="s">
        <v>1508</v>
      </c>
      <c r="B755" s="96" t="s">
        <v>100</v>
      </c>
      <c r="C755" s="71" t="s">
        <v>1456</v>
      </c>
      <c r="D755" s="71" t="s">
        <v>1454</v>
      </c>
      <c r="E755" s="66" t="s">
        <v>1455</v>
      </c>
      <c r="F755" s="97">
        <v>865031249</v>
      </c>
      <c r="G755" s="59" t="s">
        <v>569</v>
      </c>
      <c r="H755" s="59"/>
      <c r="I755" s="71" t="s">
        <v>1408</v>
      </c>
      <c r="J755" s="77" t="s">
        <v>1487</v>
      </c>
    </row>
    <row r="756" spans="1:10" ht="24" customHeight="1" x14ac:dyDescent="0.25">
      <c r="A756" s="58"/>
      <c r="B756" s="96"/>
      <c r="C756" s="71"/>
      <c r="D756" s="71"/>
      <c r="E756" s="66"/>
      <c r="F756" s="97"/>
      <c r="G756" s="59"/>
      <c r="H756" s="59"/>
      <c r="I756" s="71"/>
      <c r="J756" s="77"/>
    </row>
    <row r="757" spans="1:10" ht="58.5" customHeight="1" x14ac:dyDescent="0.25">
      <c r="A757" s="58" t="s">
        <v>1509</v>
      </c>
      <c r="B757" s="96" t="s">
        <v>60</v>
      </c>
      <c r="C757" s="71" t="s">
        <v>1457</v>
      </c>
      <c r="D757" s="71" t="s">
        <v>1458</v>
      </c>
      <c r="E757" s="66" t="s">
        <v>1459</v>
      </c>
      <c r="F757" s="97">
        <v>655078454</v>
      </c>
      <c r="G757" s="59" t="s">
        <v>569</v>
      </c>
      <c r="H757" s="59"/>
      <c r="I757" s="71" t="s">
        <v>1408</v>
      </c>
      <c r="J757" s="77" t="s">
        <v>1487</v>
      </c>
    </row>
    <row r="758" spans="1:10" ht="24" customHeight="1" x14ac:dyDescent="0.25">
      <c r="A758" s="58"/>
      <c r="B758" s="96"/>
      <c r="C758" s="71"/>
      <c r="D758" s="71"/>
      <c r="E758" s="66"/>
      <c r="F758" s="97"/>
      <c r="G758" s="59"/>
      <c r="H758" s="59"/>
      <c r="I758" s="71"/>
      <c r="J758" s="77"/>
    </row>
    <row r="759" spans="1:10" ht="58.5" customHeight="1" x14ac:dyDescent="0.25">
      <c r="A759" s="58" t="s">
        <v>1510</v>
      </c>
      <c r="B759" s="96" t="s">
        <v>99</v>
      </c>
      <c r="C759" s="71" t="s">
        <v>1460</v>
      </c>
      <c r="D759" s="71" t="s">
        <v>1461</v>
      </c>
      <c r="E759" s="66" t="s">
        <v>1462</v>
      </c>
      <c r="F759" s="97">
        <v>642419451</v>
      </c>
      <c r="G759" s="59" t="s">
        <v>569</v>
      </c>
      <c r="H759" s="59"/>
      <c r="I759" s="71" t="s">
        <v>1408</v>
      </c>
      <c r="J759" s="77" t="s">
        <v>1487</v>
      </c>
    </row>
    <row r="760" spans="1:10" ht="24" customHeight="1" x14ac:dyDescent="0.25">
      <c r="A760" s="58"/>
      <c r="B760" s="96"/>
      <c r="C760" s="71"/>
      <c r="D760" s="71"/>
      <c r="E760" s="66"/>
      <c r="F760" s="97"/>
      <c r="G760" s="59"/>
      <c r="H760" s="59"/>
      <c r="I760" s="71"/>
      <c r="J760" s="77"/>
    </row>
    <row r="761" spans="1:10" ht="58.5" customHeight="1" x14ac:dyDescent="0.25">
      <c r="A761" s="58" t="s">
        <v>1511</v>
      </c>
      <c r="B761" s="96" t="s">
        <v>60</v>
      </c>
      <c r="C761" s="71" t="s">
        <v>1463</v>
      </c>
      <c r="D761" s="71" t="s">
        <v>1464</v>
      </c>
      <c r="E761" s="66" t="s">
        <v>1465</v>
      </c>
      <c r="F761" s="97">
        <v>972504951</v>
      </c>
      <c r="G761" s="59" t="s">
        <v>569</v>
      </c>
      <c r="H761" s="59"/>
      <c r="I761" s="71" t="s">
        <v>1408</v>
      </c>
      <c r="J761" s="77" t="s">
        <v>1487</v>
      </c>
    </row>
    <row r="762" spans="1:10" ht="24" customHeight="1" x14ac:dyDescent="0.25">
      <c r="A762" s="58"/>
      <c r="B762" s="96"/>
      <c r="C762" s="71"/>
      <c r="D762" s="71"/>
      <c r="E762" s="66"/>
      <c r="F762" s="97"/>
      <c r="G762" s="59"/>
      <c r="H762" s="59"/>
      <c r="I762" s="71"/>
      <c r="J762" s="77"/>
    </row>
    <row r="763" spans="1:10" ht="58.5" customHeight="1" x14ac:dyDescent="0.25">
      <c r="A763" s="58" t="s">
        <v>1512</v>
      </c>
      <c r="B763" s="96" t="s">
        <v>100</v>
      </c>
      <c r="C763" s="71" t="s">
        <v>959</v>
      </c>
      <c r="D763" s="71" t="s">
        <v>1466</v>
      </c>
      <c r="E763" s="66" t="s">
        <v>1470</v>
      </c>
      <c r="F763" s="97">
        <v>870678939</v>
      </c>
      <c r="G763" s="59" t="s">
        <v>569</v>
      </c>
      <c r="H763" s="59"/>
      <c r="I763" s="71" t="s">
        <v>1408</v>
      </c>
      <c r="J763" s="77" t="s">
        <v>1487</v>
      </c>
    </row>
    <row r="764" spans="1:10" ht="24" customHeight="1" x14ac:dyDescent="0.25">
      <c r="A764" s="58"/>
      <c r="B764" s="96"/>
      <c r="C764" s="71"/>
      <c r="D764" s="71"/>
      <c r="E764" s="66"/>
      <c r="F764" s="97"/>
      <c r="G764" s="59"/>
      <c r="H764" s="59"/>
      <c r="I764" s="71"/>
      <c r="J764" s="77"/>
    </row>
    <row r="765" spans="1:10" ht="58.5" customHeight="1" x14ac:dyDescent="0.25">
      <c r="A765" s="58" t="s">
        <v>1513</v>
      </c>
      <c r="B765" s="96" t="s">
        <v>60</v>
      </c>
      <c r="C765" s="71" t="s">
        <v>1467</v>
      </c>
      <c r="D765" s="71" t="s">
        <v>1466</v>
      </c>
      <c r="E765" s="66" t="s">
        <v>1470</v>
      </c>
      <c r="F765" s="97">
        <v>817935622</v>
      </c>
      <c r="G765" s="59" t="s">
        <v>569</v>
      </c>
      <c r="H765" s="59"/>
      <c r="I765" s="71" t="s">
        <v>1408</v>
      </c>
      <c r="J765" s="77" t="s">
        <v>1487</v>
      </c>
    </row>
    <row r="766" spans="1:10" ht="24" customHeight="1" x14ac:dyDescent="0.25">
      <c r="A766" s="58"/>
      <c r="B766" s="96"/>
      <c r="C766" s="71"/>
      <c r="D766" s="71"/>
      <c r="E766" s="66"/>
      <c r="F766" s="97"/>
      <c r="G766" s="59"/>
      <c r="H766" s="59"/>
      <c r="I766" s="71"/>
      <c r="J766" s="77"/>
    </row>
    <row r="767" spans="1:10" ht="58.5" customHeight="1" x14ac:dyDescent="0.25">
      <c r="A767" s="58" t="s">
        <v>1514</v>
      </c>
      <c r="B767" s="96" t="s">
        <v>60</v>
      </c>
      <c r="C767" s="71" t="s">
        <v>1468</v>
      </c>
      <c r="D767" s="71" t="s">
        <v>1469</v>
      </c>
      <c r="E767" s="66" t="s">
        <v>1471</v>
      </c>
      <c r="F767" s="97">
        <v>642459446</v>
      </c>
      <c r="G767" s="59" t="s">
        <v>569</v>
      </c>
      <c r="H767" s="59"/>
      <c r="I767" s="71" t="s">
        <v>1408</v>
      </c>
      <c r="J767" s="77" t="s">
        <v>1487</v>
      </c>
    </row>
    <row r="768" spans="1:10" ht="24" customHeight="1" x14ac:dyDescent="0.25">
      <c r="A768" s="58"/>
      <c r="B768" s="96"/>
      <c r="C768" s="71"/>
      <c r="D768" s="71"/>
      <c r="E768" s="66"/>
      <c r="F768" s="97"/>
      <c r="G768" s="59"/>
      <c r="H768" s="59"/>
      <c r="I768" s="71"/>
      <c r="J768" s="77"/>
    </row>
    <row r="769" spans="1:10" ht="58.5" customHeight="1" x14ac:dyDescent="0.25">
      <c r="A769" s="58" t="s">
        <v>1515</v>
      </c>
      <c r="B769" s="96" t="s">
        <v>60</v>
      </c>
      <c r="C769" s="71" t="s">
        <v>1472</v>
      </c>
      <c r="D769" s="71" t="s">
        <v>1473</v>
      </c>
      <c r="E769" s="66" t="s">
        <v>1474</v>
      </c>
      <c r="F769" s="97">
        <v>634693663</v>
      </c>
      <c r="G769" s="59" t="s">
        <v>569</v>
      </c>
      <c r="H769" s="59"/>
      <c r="I769" s="71" t="s">
        <v>1408</v>
      </c>
      <c r="J769" s="77" t="s">
        <v>1487</v>
      </c>
    </row>
    <row r="770" spans="1:10" ht="24" customHeight="1" x14ac:dyDescent="0.25">
      <c r="A770" s="58"/>
      <c r="B770" s="96"/>
      <c r="C770" s="71"/>
      <c r="D770" s="71"/>
      <c r="E770" s="66"/>
      <c r="F770" s="97"/>
      <c r="G770" s="59"/>
      <c r="H770" s="59"/>
      <c r="I770" s="71"/>
      <c r="J770" s="77"/>
    </row>
    <row r="771" spans="1:10" ht="58.5" customHeight="1" x14ac:dyDescent="0.25">
      <c r="A771" s="58" t="s">
        <v>1516</v>
      </c>
      <c r="B771" s="96" t="s">
        <v>100</v>
      </c>
      <c r="C771" s="71" t="s">
        <v>1475</v>
      </c>
      <c r="D771" s="71" t="s">
        <v>1476</v>
      </c>
      <c r="E771" s="66" t="s">
        <v>1477</v>
      </c>
      <c r="F771" s="97">
        <v>933291011</v>
      </c>
      <c r="G771" s="59" t="s">
        <v>569</v>
      </c>
      <c r="H771" s="59"/>
      <c r="I771" s="71" t="s">
        <v>1408</v>
      </c>
      <c r="J771" s="77" t="s">
        <v>1487</v>
      </c>
    </row>
    <row r="772" spans="1:10" ht="24" customHeight="1" x14ac:dyDescent="0.25">
      <c r="A772" s="58"/>
      <c r="B772" s="96"/>
      <c r="C772" s="71"/>
      <c r="D772" s="71"/>
      <c r="E772" s="66"/>
      <c r="F772" s="97"/>
      <c r="G772" s="59"/>
      <c r="H772" s="59"/>
      <c r="I772" s="71"/>
      <c r="J772" s="77"/>
    </row>
    <row r="773" spans="1:10" ht="58.5" customHeight="1" x14ac:dyDescent="0.25">
      <c r="A773" s="58" t="s">
        <v>1517</v>
      </c>
      <c r="B773" s="96" t="s">
        <v>60</v>
      </c>
      <c r="C773" s="71" t="s">
        <v>1478</v>
      </c>
      <c r="D773" s="71" t="s">
        <v>1479</v>
      </c>
      <c r="E773" s="66" t="s">
        <v>1480</v>
      </c>
      <c r="F773" s="97">
        <v>870463268</v>
      </c>
      <c r="G773" s="59" t="s">
        <v>569</v>
      </c>
      <c r="H773" s="59"/>
      <c r="I773" s="71" t="s">
        <v>1408</v>
      </c>
      <c r="J773" s="77" t="s">
        <v>1487</v>
      </c>
    </row>
    <row r="774" spans="1:10" ht="24" customHeight="1" x14ac:dyDescent="0.25">
      <c r="A774" s="58"/>
      <c r="B774" s="96"/>
      <c r="C774" s="71"/>
      <c r="D774" s="71"/>
      <c r="E774" s="66"/>
      <c r="F774" s="97"/>
      <c r="G774" s="59"/>
      <c r="H774" s="59"/>
      <c r="I774" s="71"/>
      <c r="J774" s="77"/>
    </row>
    <row r="775" spans="1:10" ht="58.5" customHeight="1" x14ac:dyDescent="0.25">
      <c r="A775" s="58" t="s">
        <v>1518</v>
      </c>
      <c r="B775" s="96" t="s">
        <v>60</v>
      </c>
      <c r="C775" s="71" t="s">
        <v>1481</v>
      </c>
      <c r="D775" s="71" t="s">
        <v>1476</v>
      </c>
      <c r="E775" s="66" t="s">
        <v>1477</v>
      </c>
      <c r="F775" s="97">
        <v>826963456</v>
      </c>
      <c r="G775" s="59" t="s">
        <v>569</v>
      </c>
      <c r="H775" s="59"/>
      <c r="I775" s="71" t="s">
        <v>1408</v>
      </c>
      <c r="J775" s="77" t="s">
        <v>1487</v>
      </c>
    </row>
    <row r="776" spans="1:10" ht="24" customHeight="1" x14ac:dyDescent="0.25">
      <c r="A776" s="58"/>
      <c r="B776" s="96"/>
      <c r="C776" s="71"/>
      <c r="D776" s="71"/>
      <c r="E776" s="66"/>
      <c r="F776" s="97"/>
      <c r="G776" s="59"/>
      <c r="H776" s="59"/>
      <c r="I776" s="71"/>
      <c r="J776" s="77"/>
    </row>
    <row r="777" spans="1:10" ht="58.5" customHeight="1" x14ac:dyDescent="0.25">
      <c r="A777" s="58" t="s">
        <v>1519</v>
      </c>
      <c r="B777" s="96" t="s">
        <v>99</v>
      </c>
      <c r="C777" s="71" t="s">
        <v>1482</v>
      </c>
      <c r="D777" s="71" t="s">
        <v>1483</v>
      </c>
      <c r="E777" s="66" t="s">
        <v>1484</v>
      </c>
      <c r="F777" s="97">
        <v>891554860</v>
      </c>
      <c r="G777" s="59" t="s">
        <v>569</v>
      </c>
      <c r="H777" s="59"/>
      <c r="I777" s="71" t="s">
        <v>1408</v>
      </c>
      <c r="J777" s="77" t="s">
        <v>1487</v>
      </c>
    </row>
    <row r="778" spans="1:10" ht="24" customHeight="1" x14ac:dyDescent="0.25">
      <c r="A778" s="58"/>
      <c r="B778" s="96"/>
      <c r="C778" s="71"/>
      <c r="D778" s="71"/>
      <c r="E778" s="66"/>
      <c r="F778" s="97"/>
      <c r="G778" s="59"/>
      <c r="H778" s="59"/>
      <c r="I778" s="71"/>
      <c r="J778" s="77"/>
    </row>
    <row r="779" spans="1:10" ht="58.5" customHeight="1" x14ac:dyDescent="0.25">
      <c r="A779" s="58" t="s">
        <v>1520</v>
      </c>
      <c r="B779" s="96" t="s">
        <v>99</v>
      </c>
      <c r="C779" s="71" t="s">
        <v>1485</v>
      </c>
      <c r="D779" s="71" t="s">
        <v>1486</v>
      </c>
      <c r="E779" s="66" t="s">
        <v>1484</v>
      </c>
      <c r="F779" s="97">
        <v>939790779</v>
      </c>
      <c r="G779" s="59" t="s">
        <v>569</v>
      </c>
      <c r="H779" s="59"/>
      <c r="I779" s="71" t="s">
        <v>1408</v>
      </c>
      <c r="J779" s="77" t="s">
        <v>1487</v>
      </c>
    </row>
    <row r="780" spans="1:10" ht="23.25" customHeight="1" x14ac:dyDescent="0.25">
      <c r="A780" s="58"/>
      <c r="B780" s="96"/>
      <c r="C780" s="71"/>
      <c r="D780" s="71"/>
      <c r="E780" s="66"/>
      <c r="F780" s="97"/>
      <c r="G780" s="59"/>
      <c r="H780" s="59"/>
      <c r="I780" s="71"/>
      <c r="J780" s="77"/>
    </row>
    <row r="781" spans="1:10" ht="153" customHeight="1" x14ac:dyDescent="0.25">
      <c r="A781" s="58" t="s">
        <v>1533</v>
      </c>
      <c r="B781" s="96" t="s">
        <v>99</v>
      </c>
      <c r="C781" s="71" t="s">
        <v>1530</v>
      </c>
      <c r="D781" s="71" t="s">
        <v>1531</v>
      </c>
      <c r="E781" s="66" t="s">
        <v>1557</v>
      </c>
      <c r="F781" s="97">
        <v>940879189</v>
      </c>
      <c r="G781" s="59"/>
      <c r="H781" s="59" t="s">
        <v>569</v>
      </c>
      <c r="I781" s="71" t="s">
        <v>1532</v>
      </c>
      <c r="J781" s="77" t="s">
        <v>1568</v>
      </c>
    </row>
    <row r="782" spans="1:10" ht="24.75" customHeight="1" x14ac:dyDescent="0.25">
      <c r="A782" s="58"/>
      <c r="B782" s="96"/>
      <c r="C782" s="71"/>
      <c r="D782" s="71"/>
      <c r="E782" s="66"/>
      <c r="F782" s="97"/>
      <c r="G782" s="59"/>
      <c r="H782" s="59"/>
      <c r="I782" s="71"/>
      <c r="J782" s="77"/>
    </row>
    <row r="783" spans="1:10" ht="89.25" customHeight="1" x14ac:dyDescent="0.25">
      <c r="A783" s="58" t="s">
        <v>1551</v>
      </c>
      <c r="B783" s="96" t="s">
        <v>99</v>
      </c>
      <c r="C783" s="71" t="s">
        <v>1534</v>
      </c>
      <c r="D783" s="71" t="s">
        <v>1535</v>
      </c>
      <c r="E783" s="66" t="s">
        <v>1558</v>
      </c>
      <c r="F783" s="97">
        <v>935786543</v>
      </c>
      <c r="G783" s="59"/>
      <c r="H783" s="59" t="s">
        <v>569</v>
      </c>
      <c r="I783" s="71" t="s">
        <v>1536</v>
      </c>
      <c r="J783" s="77" t="s">
        <v>1567</v>
      </c>
    </row>
    <row r="784" spans="1:10" ht="24" customHeight="1" x14ac:dyDescent="0.25">
      <c r="A784" s="58"/>
      <c r="B784" s="96"/>
      <c r="C784" s="71"/>
      <c r="D784" s="71"/>
      <c r="E784" s="66"/>
      <c r="F784" s="97"/>
      <c r="G784" s="59"/>
      <c r="H784" s="59"/>
      <c r="I784" s="71"/>
      <c r="J784" s="77"/>
    </row>
    <row r="785" spans="1:10" ht="87.75" customHeight="1" x14ac:dyDescent="0.25">
      <c r="A785" s="58" t="s">
        <v>1552</v>
      </c>
      <c r="B785" s="96" t="s">
        <v>60</v>
      </c>
      <c r="C785" s="71" t="s">
        <v>1538</v>
      </c>
      <c r="D785" s="71" t="s">
        <v>1539</v>
      </c>
      <c r="E785" s="66" t="s">
        <v>1559</v>
      </c>
      <c r="F785" s="97">
        <v>800902135</v>
      </c>
      <c r="G785" s="59"/>
      <c r="H785" s="59" t="s">
        <v>569</v>
      </c>
      <c r="I785" s="71" t="s">
        <v>1537</v>
      </c>
      <c r="J785" s="77" t="s">
        <v>1566</v>
      </c>
    </row>
    <row r="786" spans="1:10" ht="24.75" customHeight="1" x14ac:dyDescent="0.25">
      <c r="A786" s="58"/>
      <c r="B786" s="96"/>
      <c r="C786" s="71"/>
      <c r="D786" s="71"/>
      <c r="E786" s="66"/>
      <c r="F786" s="97"/>
      <c r="G786" s="59"/>
      <c r="H786" s="59"/>
      <c r="I786" s="71"/>
      <c r="J786" s="77"/>
    </row>
    <row r="787" spans="1:10" ht="88.5" customHeight="1" x14ac:dyDescent="0.25">
      <c r="A787" s="58" t="s">
        <v>1553</v>
      </c>
      <c r="B787" s="96" t="s">
        <v>99</v>
      </c>
      <c r="C787" s="71" t="s">
        <v>1540</v>
      </c>
      <c r="D787" s="71" t="s">
        <v>1541</v>
      </c>
      <c r="E787" s="66" t="s">
        <v>1560</v>
      </c>
      <c r="F787" s="97">
        <v>800591295</v>
      </c>
      <c r="G787" s="59"/>
      <c r="H787" s="59" t="s">
        <v>569</v>
      </c>
      <c r="I787" s="66" t="s">
        <v>1542</v>
      </c>
      <c r="J787" s="77" t="s">
        <v>1565</v>
      </c>
    </row>
    <row r="788" spans="1:10" ht="24" customHeight="1" x14ac:dyDescent="0.25">
      <c r="A788" s="58"/>
      <c r="B788" s="96"/>
      <c r="C788" s="71"/>
      <c r="D788" s="71"/>
      <c r="E788" s="66"/>
      <c r="F788" s="97"/>
      <c r="G788" s="59"/>
      <c r="H788" s="59"/>
      <c r="I788" s="71"/>
      <c r="J788" s="77"/>
    </row>
    <row r="789" spans="1:10" ht="81" customHeight="1" x14ac:dyDescent="0.25">
      <c r="A789" s="58" t="s">
        <v>1554</v>
      </c>
      <c r="B789" s="96" t="s">
        <v>99</v>
      </c>
      <c r="C789" s="71" t="s">
        <v>1543</v>
      </c>
      <c r="D789" s="71" t="s">
        <v>1544</v>
      </c>
      <c r="E789" s="66" t="s">
        <v>1561</v>
      </c>
      <c r="F789" s="97">
        <v>961738989</v>
      </c>
      <c r="G789" s="59"/>
      <c r="H789" s="59" t="s">
        <v>569</v>
      </c>
      <c r="I789" s="66" t="s">
        <v>1545</v>
      </c>
      <c r="J789" s="77" t="s">
        <v>1569</v>
      </c>
    </row>
    <row r="790" spans="1:10" ht="24" customHeight="1" x14ac:dyDescent="0.25">
      <c r="A790" s="58"/>
      <c r="B790" s="96"/>
      <c r="C790" s="71"/>
      <c r="D790" s="71"/>
      <c r="E790" s="66"/>
      <c r="F790" s="97"/>
      <c r="G790" s="59"/>
      <c r="H790" s="59"/>
      <c r="I790" s="71"/>
      <c r="J790" s="77"/>
    </row>
    <row r="791" spans="1:10" ht="54.75" customHeight="1" x14ac:dyDescent="0.25">
      <c r="A791" s="58" t="s">
        <v>1555</v>
      </c>
      <c r="B791" s="96" t="s">
        <v>99</v>
      </c>
      <c r="C791" s="71" t="s">
        <v>1203</v>
      </c>
      <c r="D791" s="71" t="s">
        <v>1546</v>
      </c>
      <c r="E791" s="66" t="s">
        <v>1562</v>
      </c>
      <c r="F791" s="97">
        <v>634873128</v>
      </c>
      <c r="G791" s="59"/>
      <c r="H791" s="59" t="s">
        <v>569</v>
      </c>
      <c r="I791" s="71" t="s">
        <v>1547</v>
      </c>
      <c r="J791" s="77" t="s">
        <v>1570</v>
      </c>
    </row>
    <row r="792" spans="1:10" ht="24" customHeight="1" x14ac:dyDescent="0.25">
      <c r="A792" s="58"/>
      <c r="B792" s="96"/>
      <c r="C792" s="71"/>
      <c r="D792" s="71"/>
      <c r="E792" s="66"/>
      <c r="F792" s="97"/>
      <c r="G792" s="59"/>
      <c r="H792" s="59"/>
      <c r="I792" s="71"/>
      <c r="J792" s="77"/>
    </row>
    <row r="793" spans="1:10" ht="70.5" customHeight="1" x14ac:dyDescent="0.25">
      <c r="A793" s="58" t="s">
        <v>1556</v>
      </c>
      <c r="B793" s="96" t="s">
        <v>99</v>
      </c>
      <c r="C793" s="71" t="s">
        <v>1548</v>
      </c>
      <c r="D793" s="71" t="s">
        <v>1549</v>
      </c>
      <c r="E793" s="66" t="s">
        <v>1563</v>
      </c>
      <c r="F793" s="97">
        <v>620544044</v>
      </c>
      <c r="G793" s="59"/>
      <c r="H793" s="59" t="s">
        <v>569</v>
      </c>
      <c r="I793" s="71" t="s">
        <v>1550</v>
      </c>
      <c r="J793" s="77" t="s">
        <v>1571</v>
      </c>
    </row>
    <row r="794" spans="1:10" ht="58.5" customHeight="1" x14ac:dyDescent="0.25">
      <c r="A794" s="139" t="s">
        <v>614</v>
      </c>
      <c r="B794" s="140"/>
      <c r="C794" s="140"/>
      <c r="D794" s="140"/>
      <c r="E794" s="140"/>
      <c r="F794" s="141"/>
      <c r="G794" s="99">
        <v>210</v>
      </c>
      <c r="H794" s="99">
        <v>185</v>
      </c>
      <c r="I794" s="133"/>
      <c r="J794" s="134"/>
    </row>
    <row r="795" spans="1:10" ht="58.5" customHeight="1" x14ac:dyDescent="0.25"/>
    <row r="796" spans="1:10" ht="58.5" customHeight="1" x14ac:dyDescent="0.25"/>
    <row r="797" spans="1:10" ht="58.5" customHeight="1" x14ac:dyDescent="0.25">
      <c r="A797" s="57"/>
      <c r="B797" s="57"/>
      <c r="C797" s="57"/>
      <c r="D797" s="57"/>
      <c r="E797" s="57"/>
      <c r="F797" s="57"/>
    </row>
    <row r="798" spans="1:10" ht="43.5" customHeight="1" x14ac:dyDescent="0.25">
      <c r="A798" s="57"/>
      <c r="B798" s="57"/>
      <c r="C798" s="57"/>
      <c r="D798" s="57"/>
      <c r="E798" s="57"/>
      <c r="F798" s="57"/>
    </row>
    <row r="799" spans="1:10" ht="58.5" customHeight="1" x14ac:dyDescent="0.25">
      <c r="A799" s="57"/>
      <c r="B799" s="57"/>
      <c r="C799" s="57"/>
      <c r="D799" s="57"/>
      <c r="E799" s="57"/>
      <c r="F799" s="57"/>
    </row>
    <row r="800" spans="1:10" ht="58.5" customHeight="1" x14ac:dyDescent="0.25">
      <c r="A800" s="57"/>
      <c r="B800" s="57"/>
      <c r="C800" s="57"/>
      <c r="D800" s="57"/>
      <c r="E800" s="57"/>
      <c r="F800" s="57"/>
    </row>
    <row r="801" s="57" customFormat="1" x14ac:dyDescent="0.25"/>
    <row r="802" s="57" customFormat="1" x14ac:dyDescent="0.25"/>
    <row r="803" s="57" customFormat="1" x14ac:dyDescent="0.25"/>
    <row r="804" s="57" customFormat="1" x14ac:dyDescent="0.25"/>
    <row r="805" s="57" customFormat="1" x14ac:dyDescent="0.25"/>
    <row r="806" s="57" customFormat="1" x14ac:dyDescent="0.25"/>
    <row r="807" s="57" customFormat="1" x14ac:dyDescent="0.25"/>
    <row r="808" s="57" customFormat="1" x14ac:dyDescent="0.25"/>
    <row r="809" s="57" customFormat="1" x14ac:dyDescent="0.25"/>
    <row r="810" s="57" customFormat="1" x14ac:dyDescent="0.25"/>
    <row r="811" s="57" customFormat="1" x14ac:dyDescent="0.25"/>
    <row r="812" s="57" customFormat="1" x14ac:dyDescent="0.25"/>
    <row r="813" s="57" customFormat="1" x14ac:dyDescent="0.25"/>
    <row r="814" s="57" customFormat="1" x14ac:dyDescent="0.25"/>
    <row r="815" s="57" customFormat="1" x14ac:dyDescent="0.25"/>
    <row r="816" s="57" customFormat="1" x14ac:dyDescent="0.25"/>
    <row r="817" s="57" customFormat="1" x14ac:dyDescent="0.25"/>
    <row r="818" s="57" customFormat="1" x14ac:dyDescent="0.25"/>
    <row r="819" s="57" customFormat="1" ht="24.75" customHeight="1" x14ac:dyDescent="0.25"/>
    <row r="820" s="57" customFormat="1" ht="24" customHeight="1" x14ac:dyDescent="0.25"/>
    <row r="821" s="57" customFormat="1" x14ac:dyDescent="0.25"/>
    <row r="822" s="57" customFormat="1" x14ac:dyDescent="0.25"/>
    <row r="823" s="57" customFormat="1" ht="60.75" customHeight="1" x14ac:dyDescent="0.25"/>
    <row r="824" s="57" customFormat="1" ht="48" customHeight="1" x14ac:dyDescent="0.25"/>
    <row r="825" s="57" customFormat="1" ht="48" customHeight="1" x14ac:dyDescent="0.25"/>
    <row r="826" s="57" customFormat="1" ht="48" customHeight="1" x14ac:dyDescent="0.25"/>
    <row r="827" s="57" customFormat="1" ht="48" customHeight="1" x14ac:dyDescent="0.25"/>
    <row r="828" s="57" customFormat="1" ht="48" customHeight="1" x14ac:dyDescent="0.25"/>
    <row r="829" s="57" customFormat="1" ht="48" customHeight="1" x14ac:dyDescent="0.25"/>
    <row r="830" s="57" customFormat="1" ht="48" customHeight="1" x14ac:dyDescent="0.25"/>
    <row r="831" s="57" customFormat="1" ht="57" customHeight="1" x14ac:dyDescent="0.25"/>
    <row r="832" s="57" customFormat="1" ht="53.25" customHeight="1" x14ac:dyDescent="0.25"/>
    <row r="833" s="57" customFormat="1" ht="52.5" customHeight="1" x14ac:dyDescent="0.25"/>
    <row r="834" s="57" customFormat="1" ht="56.25" customHeight="1" x14ac:dyDescent="0.25"/>
    <row r="835" s="57" customFormat="1" ht="48.75" customHeight="1" x14ac:dyDescent="0.25"/>
    <row r="836" s="57" customFormat="1" ht="56.25" customHeight="1" x14ac:dyDescent="0.25"/>
    <row r="837" s="57" customFormat="1" ht="53.25" customHeight="1" x14ac:dyDescent="0.25"/>
    <row r="838" s="57" customFormat="1" ht="50.25" customHeight="1" x14ac:dyDescent="0.25"/>
    <row r="839" s="57" customFormat="1" ht="54" customHeight="1" x14ac:dyDescent="0.25"/>
    <row r="840" s="57" customFormat="1" ht="56.25" customHeight="1" x14ac:dyDescent="0.25"/>
    <row r="841" s="57" customFormat="1" ht="54.75" customHeight="1" x14ac:dyDescent="0.25"/>
    <row r="842" s="57" customFormat="1" ht="54.75" customHeight="1" x14ac:dyDescent="0.25"/>
    <row r="843" s="57" customFormat="1" ht="52.5" customHeight="1" x14ac:dyDescent="0.25"/>
    <row r="844" s="57" customFormat="1" ht="53.25" customHeight="1" x14ac:dyDescent="0.25"/>
    <row r="845" s="57" customFormat="1" ht="52.5" customHeight="1" x14ac:dyDescent="0.25"/>
    <row r="846" s="57" customFormat="1" ht="50.25" customHeight="1" x14ac:dyDescent="0.25"/>
    <row r="847" s="57" customFormat="1" ht="54.75" customHeight="1" x14ac:dyDescent="0.25"/>
    <row r="848" s="57" customFormat="1" x14ac:dyDescent="0.25"/>
    <row r="849" s="57" customFormat="1" x14ac:dyDescent="0.25"/>
    <row r="850" s="57" customFormat="1" x14ac:dyDescent="0.25"/>
    <row r="851" s="57" customFormat="1" x14ac:dyDescent="0.25"/>
    <row r="852" s="57" customFormat="1" x14ac:dyDescent="0.25"/>
    <row r="853" s="57" customFormat="1" x14ac:dyDescent="0.25"/>
    <row r="854" s="57" customFormat="1" x14ac:dyDescent="0.25"/>
    <row r="855" s="57" customFormat="1" x14ac:dyDescent="0.25"/>
    <row r="856" s="57" customFormat="1" x14ac:dyDescent="0.25"/>
    <row r="857" s="57" customFormat="1" x14ac:dyDescent="0.25"/>
    <row r="858" s="57" customFormat="1" x14ac:dyDescent="0.25"/>
    <row r="859" s="57" customFormat="1" x14ac:dyDescent="0.25"/>
    <row r="860" s="57" customFormat="1" x14ac:dyDescent="0.25"/>
    <row r="861" s="57" customFormat="1" x14ac:dyDescent="0.25"/>
    <row r="862" s="57" customFormat="1" x14ac:dyDescent="0.25"/>
    <row r="863" s="57" customFormat="1" x14ac:dyDescent="0.25"/>
    <row r="864" s="57" customFormat="1" x14ac:dyDescent="0.25"/>
    <row r="865" s="57" customFormat="1" x14ac:dyDescent="0.25"/>
    <row r="866" s="57" customFormat="1" x14ac:dyDescent="0.25"/>
    <row r="867" s="57" customFormat="1" x14ac:dyDescent="0.25"/>
    <row r="868" s="57" customFormat="1" x14ac:dyDescent="0.25"/>
    <row r="869" s="57" customFormat="1" x14ac:dyDescent="0.25"/>
    <row r="870" s="57" customFormat="1" x14ac:dyDescent="0.25"/>
    <row r="871" s="57" customFormat="1" x14ac:dyDescent="0.25"/>
    <row r="872" s="57" customFormat="1" x14ac:dyDescent="0.25"/>
    <row r="873" s="57" customFormat="1" x14ac:dyDescent="0.25"/>
    <row r="874" s="57" customFormat="1" x14ac:dyDescent="0.25"/>
    <row r="875" s="57" customFormat="1" x14ac:dyDescent="0.25"/>
    <row r="876" s="57" customFormat="1" x14ac:dyDescent="0.25"/>
    <row r="877" s="57" customFormat="1" x14ac:dyDescent="0.25"/>
    <row r="878" s="57" customFormat="1" x14ac:dyDescent="0.25"/>
    <row r="879" s="57" customFormat="1" x14ac:dyDescent="0.25"/>
    <row r="880" s="57" customFormat="1" x14ac:dyDescent="0.25"/>
    <row r="881" s="57" customFormat="1" x14ac:dyDescent="0.25"/>
    <row r="882" s="57" customFormat="1" x14ac:dyDescent="0.25"/>
    <row r="883" s="57" customFormat="1" x14ac:dyDescent="0.25"/>
    <row r="884" s="57" customFormat="1" x14ac:dyDescent="0.25"/>
    <row r="885" s="57" customFormat="1" x14ac:dyDescent="0.25"/>
    <row r="886" s="57" customFormat="1" x14ac:dyDescent="0.25"/>
    <row r="887" s="57" customFormat="1" x14ac:dyDescent="0.25"/>
    <row r="888" s="57" customFormat="1" x14ac:dyDescent="0.25"/>
    <row r="889" s="57" customFormat="1" ht="47.25" customHeight="1" x14ac:dyDescent="0.25"/>
    <row r="890" s="57" customFormat="1" x14ac:dyDescent="0.25"/>
    <row r="891" s="57" customFormat="1" ht="48.75" customHeight="1" x14ac:dyDescent="0.25"/>
    <row r="892" s="57" customFormat="1" x14ac:dyDescent="0.25"/>
    <row r="893" s="57" customFormat="1" x14ac:dyDescent="0.25"/>
    <row r="894" s="57" customFormat="1" ht="24.75" customHeight="1" x14ac:dyDescent="0.25"/>
    <row r="895" s="57" customFormat="1" x14ac:dyDescent="0.25"/>
    <row r="896" s="57" customFormat="1" x14ac:dyDescent="0.25"/>
    <row r="897" s="57" customFormat="1" x14ac:dyDescent="0.25"/>
    <row r="898" s="57" customFormat="1" x14ac:dyDescent="0.25"/>
    <row r="899" s="57" customFormat="1" x14ac:dyDescent="0.25"/>
    <row r="900" s="57" customFormat="1" x14ac:dyDescent="0.25"/>
    <row r="901" s="57" customFormat="1" x14ac:dyDescent="0.25"/>
    <row r="902" s="57" customFormat="1" x14ac:dyDescent="0.25"/>
    <row r="903" s="57" customFormat="1" x14ac:dyDescent="0.25"/>
    <row r="904" s="57" customFormat="1" x14ac:dyDescent="0.25"/>
    <row r="905" s="57" customFormat="1" x14ac:dyDescent="0.25"/>
    <row r="906" s="57" customFormat="1" x14ac:dyDescent="0.25"/>
    <row r="907" s="57" customFormat="1" x14ac:dyDescent="0.25"/>
    <row r="908" s="57" customFormat="1" x14ac:dyDescent="0.25"/>
    <row r="909" s="57" customFormat="1" x14ac:dyDescent="0.25"/>
    <row r="910" s="57" customFormat="1" x14ac:dyDescent="0.25"/>
    <row r="911" s="57" customFormat="1" x14ac:dyDescent="0.25"/>
    <row r="912" s="57" customFormat="1" x14ac:dyDescent="0.25"/>
    <row r="913" s="57" customFormat="1" x14ac:dyDescent="0.25"/>
    <row r="914" s="57" customFormat="1" x14ac:dyDescent="0.25"/>
    <row r="915" s="57" customFormat="1" x14ac:dyDescent="0.25"/>
    <row r="916" s="57" customFormat="1" x14ac:dyDescent="0.25"/>
    <row r="917" s="57" customFormat="1" x14ac:dyDescent="0.25"/>
    <row r="918" s="57" customFormat="1" x14ac:dyDescent="0.25"/>
    <row r="919" s="57" customFormat="1" x14ac:dyDescent="0.25"/>
    <row r="920" s="57" customFormat="1" x14ac:dyDescent="0.25"/>
    <row r="921" s="57" customFormat="1" x14ac:dyDescent="0.25"/>
    <row r="922" s="57" customFormat="1" x14ac:dyDescent="0.25"/>
    <row r="923" s="57" customFormat="1" x14ac:dyDescent="0.25"/>
    <row r="924" s="57" customFormat="1" x14ac:dyDescent="0.25"/>
    <row r="925" s="57" customFormat="1" x14ac:dyDescent="0.25"/>
    <row r="926" s="57" customFormat="1" x14ac:dyDescent="0.25"/>
    <row r="927" s="57" customFormat="1" x14ac:dyDescent="0.25"/>
    <row r="928" s="57" customFormat="1" x14ac:dyDescent="0.25"/>
    <row r="929" s="57" customFormat="1" x14ac:dyDescent="0.25"/>
    <row r="930" s="57" customFormat="1" x14ac:dyDescent="0.25"/>
    <row r="931" s="57" customFormat="1" x14ac:dyDescent="0.25"/>
    <row r="932" s="57" customFormat="1" x14ac:dyDescent="0.25"/>
    <row r="933" s="57" customFormat="1" x14ac:dyDescent="0.25"/>
    <row r="934" s="57" customFormat="1" x14ac:dyDescent="0.25"/>
    <row r="935" s="57" customFormat="1" x14ac:dyDescent="0.25"/>
    <row r="936" s="57" customFormat="1" x14ac:dyDescent="0.25"/>
    <row r="937" s="57" customFormat="1" x14ac:dyDescent="0.25"/>
    <row r="938" s="57" customFormat="1" x14ac:dyDescent="0.25"/>
    <row r="939" s="57" customFormat="1" x14ac:dyDescent="0.25"/>
    <row r="940" s="57" customFormat="1" x14ac:dyDescent="0.25"/>
    <row r="941" s="57" customFormat="1" x14ac:dyDescent="0.25"/>
    <row r="942" s="57" customFormat="1" x14ac:dyDescent="0.25"/>
    <row r="943" s="57" customFormat="1" x14ac:dyDescent="0.25"/>
    <row r="944" s="57" customFormat="1" x14ac:dyDescent="0.25"/>
    <row r="945" s="57" customFormat="1" x14ac:dyDescent="0.25"/>
    <row r="946" s="57" customFormat="1" x14ac:dyDescent="0.25"/>
    <row r="947" s="57" customFormat="1" x14ac:dyDescent="0.25"/>
    <row r="948" s="57" customFormat="1" x14ac:dyDescent="0.25"/>
    <row r="949" s="57" customFormat="1" x14ac:dyDescent="0.25"/>
    <row r="950" s="57" customFormat="1" x14ac:dyDescent="0.25"/>
    <row r="951" s="57" customFormat="1" x14ac:dyDescent="0.25"/>
    <row r="952" s="57" customFormat="1" x14ac:dyDescent="0.25"/>
    <row r="953" s="57" customFormat="1" x14ac:dyDescent="0.25"/>
    <row r="954" s="57" customFormat="1" x14ac:dyDescent="0.25"/>
    <row r="955" s="57" customFormat="1" x14ac:dyDescent="0.25"/>
    <row r="956" s="57" customFormat="1" x14ac:dyDescent="0.25"/>
    <row r="957" s="57" customFormat="1" x14ac:dyDescent="0.25"/>
    <row r="958" s="57" customFormat="1" x14ac:dyDescent="0.25"/>
    <row r="959" s="57" customFormat="1" x14ac:dyDescent="0.25"/>
    <row r="960" s="57" customFormat="1" x14ac:dyDescent="0.25"/>
    <row r="961" s="57" customFormat="1" x14ac:dyDescent="0.25"/>
    <row r="962" s="57" customFormat="1" x14ac:dyDescent="0.25"/>
    <row r="963" s="57" customFormat="1" x14ac:dyDescent="0.25"/>
    <row r="964" s="57" customFormat="1" x14ac:dyDescent="0.25"/>
    <row r="965" s="57" customFormat="1" x14ac:dyDescent="0.25"/>
    <row r="966" s="57" customFormat="1" x14ac:dyDescent="0.25"/>
    <row r="967" s="57" customFormat="1" x14ac:dyDescent="0.25"/>
    <row r="968" s="57" customFormat="1" x14ac:dyDescent="0.25"/>
    <row r="969" s="57" customFormat="1" x14ac:dyDescent="0.25"/>
    <row r="970" s="57" customFormat="1" x14ac:dyDescent="0.25"/>
    <row r="971" s="57" customFormat="1" x14ac:dyDescent="0.25"/>
    <row r="972" s="57" customFormat="1" x14ac:dyDescent="0.25"/>
    <row r="973" s="57" customFormat="1" x14ac:dyDescent="0.25"/>
    <row r="974" s="57" customFormat="1" x14ac:dyDescent="0.25"/>
    <row r="975" s="57" customFormat="1" x14ac:dyDescent="0.25"/>
    <row r="976" s="57" customFormat="1" x14ac:dyDescent="0.25"/>
    <row r="977" s="57" customFormat="1" x14ac:dyDescent="0.25"/>
    <row r="978" s="57" customFormat="1" x14ac:dyDescent="0.25"/>
    <row r="979" s="57" customFormat="1" x14ac:dyDescent="0.25"/>
    <row r="980" s="57" customFormat="1" x14ac:dyDescent="0.25"/>
    <row r="981" s="57" customFormat="1" x14ac:dyDescent="0.25"/>
    <row r="982" s="57" customFormat="1" x14ac:dyDescent="0.25"/>
    <row r="983" s="57" customFormat="1" x14ac:dyDescent="0.25"/>
    <row r="984" s="57" customFormat="1" x14ac:dyDescent="0.25"/>
    <row r="985" s="57" customFormat="1" x14ac:dyDescent="0.25"/>
    <row r="986" s="57" customFormat="1" x14ac:dyDescent="0.25"/>
    <row r="987" s="57" customFormat="1" x14ac:dyDescent="0.25"/>
    <row r="988" s="57" customFormat="1" x14ac:dyDescent="0.25"/>
    <row r="989" s="57" customFormat="1" x14ac:dyDescent="0.25"/>
    <row r="990" s="57" customFormat="1" x14ac:dyDescent="0.25"/>
    <row r="991" s="57" customFormat="1" x14ac:dyDescent="0.25"/>
    <row r="992" s="57" customFormat="1" x14ac:dyDescent="0.25"/>
    <row r="993" s="57" customFormat="1" x14ac:dyDescent="0.25"/>
    <row r="994" s="57" customFormat="1" x14ac:dyDescent="0.25"/>
    <row r="995" s="57" customFormat="1" x14ac:dyDescent="0.25"/>
    <row r="996" s="57" customFormat="1" x14ac:dyDescent="0.25"/>
    <row r="997" s="57" customFormat="1" x14ac:dyDescent="0.25"/>
    <row r="998" s="57" customFormat="1" x14ac:dyDescent="0.25"/>
    <row r="999" s="57" customFormat="1" x14ac:dyDescent="0.25"/>
    <row r="1000" s="57" customFormat="1" x14ac:dyDescent="0.25"/>
    <row r="1001" s="57" customFormat="1" x14ac:dyDescent="0.25"/>
    <row r="1002" s="57" customFormat="1" x14ac:dyDescent="0.25"/>
    <row r="1003" s="57" customFormat="1" x14ac:dyDescent="0.25"/>
    <row r="1004" s="57" customFormat="1" x14ac:dyDescent="0.25"/>
    <row r="1005" s="57" customFormat="1" x14ac:dyDescent="0.25"/>
    <row r="1006" s="57" customFormat="1" x14ac:dyDescent="0.25"/>
    <row r="1007" s="57" customFormat="1" x14ac:dyDescent="0.25"/>
    <row r="1008" s="57" customFormat="1" x14ac:dyDescent="0.25"/>
    <row r="1009" s="57" customFormat="1" x14ac:dyDescent="0.25"/>
    <row r="1010" s="57" customFormat="1" x14ac:dyDescent="0.25"/>
    <row r="1011" s="57" customFormat="1" x14ac:dyDescent="0.25"/>
    <row r="1012" s="57" customFormat="1" x14ac:dyDescent="0.25"/>
    <row r="1013" s="57" customFormat="1" x14ac:dyDescent="0.25"/>
    <row r="1014" s="57" customFormat="1" x14ac:dyDescent="0.25"/>
    <row r="1015" s="57" customFormat="1" ht="147.75" customHeight="1" x14ac:dyDescent="0.25"/>
    <row r="1016" s="57" customFormat="1" x14ac:dyDescent="0.25"/>
    <row r="1017" s="57" customFormat="1" ht="147.75" customHeight="1" x14ac:dyDescent="0.25"/>
    <row r="1018" s="57" customFormat="1" x14ac:dyDescent="0.25"/>
    <row r="1019" s="57" customFormat="1" ht="147.75" customHeight="1" x14ac:dyDescent="0.25"/>
    <row r="1020" s="57" customFormat="1" x14ac:dyDescent="0.25"/>
    <row r="1021" s="57" customFormat="1" x14ac:dyDescent="0.25"/>
    <row r="1022" s="57" customFormat="1" x14ac:dyDescent="0.25"/>
    <row r="1023" s="57" customFormat="1" x14ac:dyDescent="0.25"/>
    <row r="1024" s="57" customFormat="1" x14ac:dyDescent="0.25"/>
    <row r="1025" s="57" customFormat="1" x14ac:dyDescent="0.25"/>
    <row r="1026" s="57" customFormat="1" x14ac:dyDescent="0.25"/>
    <row r="1027" s="57" customFormat="1" x14ac:dyDescent="0.25"/>
    <row r="1028" s="57" customFormat="1" x14ac:dyDescent="0.25"/>
    <row r="1029" s="57" customFormat="1" x14ac:dyDescent="0.25"/>
    <row r="1030" s="57" customFormat="1" x14ac:dyDescent="0.25"/>
    <row r="1031" s="57" customFormat="1" x14ac:dyDescent="0.25"/>
    <row r="1032" s="57" customFormat="1" x14ac:dyDescent="0.25"/>
    <row r="1033" s="57" customFormat="1" x14ac:dyDescent="0.25"/>
    <row r="1034" s="57" customFormat="1" x14ac:dyDescent="0.25"/>
    <row r="1035" s="57" customFormat="1" x14ac:dyDescent="0.25"/>
    <row r="1036" s="57" customFormat="1" x14ac:dyDescent="0.25"/>
    <row r="1037" s="57" customFormat="1" x14ac:dyDescent="0.25"/>
    <row r="1038" s="57" customFormat="1" x14ac:dyDescent="0.25"/>
    <row r="1039" s="57" customFormat="1" x14ac:dyDescent="0.25"/>
    <row r="1040" s="57" customFormat="1" x14ac:dyDescent="0.25"/>
    <row r="1041" s="57" customFormat="1" x14ac:dyDescent="0.25"/>
    <row r="1042" s="57" customFormat="1" x14ac:dyDescent="0.25"/>
    <row r="1043" s="57" customFormat="1" x14ac:dyDescent="0.25"/>
    <row r="1044" s="57" customFormat="1" x14ac:dyDescent="0.25"/>
    <row r="1045" s="57" customFormat="1" x14ac:dyDescent="0.25"/>
    <row r="1046" s="57" customFormat="1" x14ac:dyDescent="0.25"/>
    <row r="1047" s="57" customFormat="1" x14ac:dyDescent="0.25"/>
    <row r="1048" s="57" customFormat="1" x14ac:dyDescent="0.25"/>
    <row r="1049" s="57" customFormat="1" x14ac:dyDescent="0.25"/>
    <row r="1050" s="57" customFormat="1" x14ac:dyDescent="0.25"/>
    <row r="1051" s="57" customFormat="1" x14ac:dyDescent="0.25"/>
    <row r="1052" s="57" customFormat="1" x14ac:dyDescent="0.25"/>
    <row r="1053" s="57" customFormat="1" x14ac:dyDescent="0.25"/>
    <row r="1054" s="57" customFormat="1" x14ac:dyDescent="0.25"/>
    <row r="1055" s="57" customFormat="1" x14ac:dyDescent="0.25"/>
    <row r="1056" s="57" customFormat="1" x14ac:dyDescent="0.25"/>
    <row r="1057" s="57" customFormat="1" x14ac:dyDescent="0.25"/>
    <row r="1058" s="57" customFormat="1" x14ac:dyDescent="0.25"/>
    <row r="1059" s="57" customFormat="1" x14ac:dyDescent="0.25"/>
    <row r="1060" s="57" customFormat="1" x14ac:dyDescent="0.25"/>
    <row r="1061" s="57" customFormat="1" x14ac:dyDescent="0.25"/>
    <row r="1062" s="57" customFormat="1" x14ac:dyDescent="0.25"/>
    <row r="1063" s="57" customFormat="1" x14ac:dyDescent="0.25"/>
    <row r="1064" s="57" customFormat="1" x14ac:dyDescent="0.25"/>
    <row r="1065" s="57" customFormat="1" x14ac:dyDescent="0.25"/>
    <row r="1066" s="57" customFormat="1" x14ac:dyDescent="0.25"/>
    <row r="1067" s="57" customFormat="1" x14ac:dyDescent="0.25"/>
    <row r="1068" s="57" customFormat="1" x14ac:dyDescent="0.25"/>
    <row r="1069" s="57" customFormat="1" x14ac:dyDescent="0.25"/>
    <row r="1070" s="57" customFormat="1" x14ac:dyDescent="0.25"/>
    <row r="1071" s="57" customFormat="1" x14ac:dyDescent="0.25"/>
    <row r="1072" s="57" customFormat="1" x14ac:dyDescent="0.25"/>
    <row r="1073" s="57" customFormat="1" x14ac:dyDescent="0.25"/>
    <row r="1074" s="57" customFormat="1" x14ac:dyDescent="0.25"/>
    <row r="1075" s="57" customFormat="1" x14ac:dyDescent="0.25"/>
    <row r="1076" s="57" customFormat="1" x14ac:dyDescent="0.25"/>
    <row r="1077" s="57" customFormat="1" x14ac:dyDescent="0.25"/>
    <row r="1078" s="57" customFormat="1" x14ac:dyDescent="0.25"/>
    <row r="1079" s="57" customFormat="1" x14ac:dyDescent="0.25"/>
    <row r="1080" s="57" customFormat="1" x14ac:dyDescent="0.25"/>
    <row r="1081" s="57" customFormat="1" x14ac:dyDescent="0.25"/>
    <row r="1082" s="57" customFormat="1" x14ac:dyDescent="0.25"/>
    <row r="1083" s="57" customFormat="1" x14ac:dyDescent="0.25"/>
    <row r="1084" s="57" customFormat="1" x14ac:dyDescent="0.25"/>
    <row r="1085" s="57" customFormat="1" x14ac:dyDescent="0.25"/>
    <row r="1086" s="57" customFormat="1" x14ac:dyDescent="0.25"/>
    <row r="1087" s="57" customFormat="1" x14ac:dyDescent="0.25"/>
    <row r="1088" s="57" customFormat="1" x14ac:dyDescent="0.25"/>
    <row r="1089" s="57" customFormat="1" x14ac:dyDescent="0.25"/>
    <row r="1090" s="57" customFormat="1" x14ac:dyDescent="0.25"/>
    <row r="1091" s="57" customFormat="1" x14ac:dyDescent="0.25"/>
    <row r="1092" s="57" customFormat="1" x14ac:dyDescent="0.25"/>
    <row r="1093" s="57" customFormat="1" x14ac:dyDescent="0.25"/>
    <row r="1094" s="57" customFormat="1" x14ac:dyDescent="0.25"/>
    <row r="1095" s="57" customFormat="1" x14ac:dyDescent="0.25"/>
    <row r="1096" s="57" customFormat="1" x14ac:dyDescent="0.25"/>
    <row r="1097" s="57" customFormat="1" x14ac:dyDescent="0.25"/>
    <row r="1098" s="57" customFormat="1" x14ac:dyDescent="0.25"/>
    <row r="1099" s="57" customFormat="1" x14ac:dyDescent="0.25"/>
    <row r="1100" s="57" customFormat="1" x14ac:dyDescent="0.25"/>
    <row r="1101" s="57" customFormat="1" x14ac:dyDescent="0.25"/>
    <row r="1102" s="57" customFormat="1" x14ac:dyDescent="0.25"/>
    <row r="1103" s="57" customFormat="1" x14ac:dyDescent="0.25"/>
    <row r="1104" s="57" customFormat="1" x14ac:dyDescent="0.25"/>
    <row r="1105" s="57" customFormat="1" x14ac:dyDescent="0.25"/>
    <row r="1106" s="57" customFormat="1" x14ac:dyDescent="0.25"/>
    <row r="1107" s="57" customFormat="1" x14ac:dyDescent="0.25"/>
    <row r="1108" s="57" customFormat="1" x14ac:dyDescent="0.25"/>
    <row r="1109" s="57" customFormat="1" x14ac:dyDescent="0.25"/>
    <row r="1110" s="57" customFormat="1" x14ac:dyDescent="0.25"/>
    <row r="1111" s="57" customFormat="1" x14ac:dyDescent="0.25"/>
    <row r="1112" s="57" customFormat="1" x14ac:dyDescent="0.25"/>
    <row r="1113" s="57" customFormat="1" x14ac:dyDescent="0.25"/>
    <row r="1114" s="57" customFormat="1" x14ac:dyDescent="0.25"/>
    <row r="1115" s="57" customFormat="1" x14ac:dyDescent="0.25"/>
    <row r="1116" s="57" customFormat="1" x14ac:dyDescent="0.25"/>
    <row r="1117" s="57" customFormat="1" x14ac:dyDescent="0.25"/>
    <row r="1118" s="57" customFormat="1" x14ac:dyDescent="0.25"/>
    <row r="1119" s="57" customFormat="1" x14ac:dyDescent="0.25"/>
    <row r="1120" s="57" customFormat="1" x14ac:dyDescent="0.25"/>
    <row r="1121" s="57" customFormat="1" x14ac:dyDescent="0.25"/>
    <row r="1122" s="57" customFormat="1" x14ac:dyDescent="0.25"/>
    <row r="1123" s="57" customFormat="1" x14ac:dyDescent="0.25"/>
    <row r="1124" s="57" customFormat="1" x14ac:dyDescent="0.25"/>
    <row r="1125" s="57" customFormat="1" x14ac:dyDescent="0.25"/>
    <row r="1126" s="57" customFormat="1" x14ac:dyDescent="0.25"/>
    <row r="1127" s="57" customFormat="1" x14ac:dyDescent="0.25"/>
    <row r="1128" s="57" customFormat="1" x14ac:dyDescent="0.25"/>
    <row r="1129" s="57" customFormat="1" x14ac:dyDescent="0.25"/>
    <row r="1130" s="57" customFormat="1" x14ac:dyDescent="0.25"/>
    <row r="1131" s="57" customFormat="1" x14ac:dyDescent="0.25"/>
    <row r="1132" s="57" customFormat="1" x14ac:dyDescent="0.25"/>
    <row r="1133" s="57" customFormat="1" x14ac:dyDescent="0.25"/>
    <row r="1134" s="57" customFormat="1" x14ac:dyDescent="0.25"/>
    <row r="1135" s="57" customFormat="1" x14ac:dyDescent="0.25"/>
    <row r="1136" s="57" customFormat="1" x14ac:dyDescent="0.25"/>
    <row r="1137" s="57" customFormat="1" x14ac:dyDescent="0.25"/>
    <row r="1138" s="57" customFormat="1" x14ac:dyDescent="0.25"/>
    <row r="1139" s="57" customFormat="1" x14ac:dyDescent="0.25"/>
    <row r="1140" s="57" customFormat="1" x14ac:dyDescent="0.25"/>
    <row r="1141" s="57" customFormat="1" x14ac:dyDescent="0.25"/>
    <row r="1142" s="57" customFormat="1" x14ac:dyDescent="0.25"/>
    <row r="1143" s="57" customFormat="1" x14ac:dyDescent="0.25"/>
    <row r="1144" s="57" customFormat="1" x14ac:dyDescent="0.25"/>
    <row r="1145" s="57" customFormat="1" x14ac:dyDescent="0.25"/>
    <row r="1146" s="57" customFormat="1" x14ac:dyDescent="0.25"/>
    <row r="1147" s="57" customFormat="1" x14ac:dyDescent="0.25"/>
    <row r="1148" s="57" customFormat="1" x14ac:dyDescent="0.25"/>
    <row r="1149" s="57" customFormat="1" x14ac:dyDescent="0.25"/>
    <row r="1150" s="57" customFormat="1" x14ac:dyDescent="0.25"/>
    <row r="1151" s="57" customFormat="1" x14ac:dyDescent="0.25"/>
    <row r="1152" s="57" customFormat="1" x14ac:dyDescent="0.25"/>
    <row r="1153" s="57" customFormat="1" x14ac:dyDescent="0.25"/>
    <row r="1154" s="57" customFormat="1" x14ac:dyDescent="0.25"/>
    <row r="1155" s="57" customFormat="1" x14ac:dyDescent="0.25"/>
    <row r="1156" s="57" customFormat="1" x14ac:dyDescent="0.25"/>
    <row r="1157" s="57" customFormat="1" x14ac:dyDescent="0.25"/>
    <row r="1158" s="57" customFormat="1" x14ac:dyDescent="0.25"/>
    <row r="1159" s="57" customFormat="1" x14ac:dyDescent="0.25"/>
    <row r="1160" s="57" customFormat="1" x14ac:dyDescent="0.25"/>
    <row r="1161" s="57" customFormat="1" x14ac:dyDescent="0.25"/>
    <row r="1162" s="57" customFormat="1" x14ac:dyDescent="0.25"/>
    <row r="1163" s="57" customFormat="1" x14ac:dyDescent="0.25"/>
    <row r="1164" s="57" customFormat="1" x14ac:dyDescent="0.25"/>
    <row r="1165" s="57" customFormat="1" x14ac:dyDescent="0.25"/>
    <row r="1166" s="57" customFormat="1" x14ac:dyDescent="0.25"/>
    <row r="1167" s="57" customFormat="1" x14ac:dyDescent="0.25"/>
    <row r="1168" s="57" customFormat="1" x14ac:dyDescent="0.25"/>
    <row r="1169" s="57" customFormat="1" x14ac:dyDescent="0.25"/>
    <row r="1170" s="57" customFormat="1" x14ac:dyDescent="0.25"/>
    <row r="1171" s="57" customFormat="1" x14ac:dyDescent="0.25"/>
    <row r="1172" s="57" customFormat="1" x14ac:dyDescent="0.25"/>
    <row r="1173" s="57" customFormat="1" x14ac:dyDescent="0.25"/>
    <row r="1174" s="57" customFormat="1" x14ac:dyDescent="0.25"/>
    <row r="1175" s="57" customFormat="1" x14ac:dyDescent="0.25"/>
    <row r="1176" s="57" customFormat="1" x14ac:dyDescent="0.25"/>
    <row r="1177" s="57" customFormat="1" x14ac:dyDescent="0.25"/>
    <row r="1178" s="57" customFormat="1" x14ac:dyDescent="0.25"/>
    <row r="1179" s="57" customFormat="1" x14ac:dyDescent="0.25"/>
    <row r="1180" s="57" customFormat="1" x14ac:dyDescent="0.25"/>
    <row r="1181" s="57" customFormat="1" x14ac:dyDescent="0.25"/>
    <row r="1182" s="57" customFormat="1" x14ac:dyDescent="0.25"/>
    <row r="1183" s="57" customFormat="1" x14ac:dyDescent="0.25"/>
    <row r="1184" s="57" customFormat="1" x14ac:dyDescent="0.25"/>
    <row r="1185" spans="1:6" x14ac:dyDescent="0.25">
      <c r="A1185" s="57"/>
      <c r="B1185" s="57"/>
      <c r="C1185" s="57"/>
      <c r="D1185" s="57"/>
      <c r="E1185" s="57"/>
      <c r="F1185" s="57"/>
    </row>
    <row r="1186" spans="1:6" x14ac:dyDescent="0.25">
      <c r="A1186" s="57"/>
      <c r="B1186" s="57"/>
      <c r="C1186" s="57"/>
      <c r="D1186" s="57"/>
      <c r="E1186" s="57"/>
      <c r="F1186" s="57"/>
    </row>
    <row r="1187" spans="1:6" x14ac:dyDescent="0.25">
      <c r="A1187" s="57"/>
      <c r="B1187" s="57"/>
      <c r="C1187" s="57"/>
      <c r="D1187" s="57"/>
      <c r="E1187" s="57"/>
      <c r="F1187" s="57"/>
    </row>
    <row r="1188" spans="1:6" x14ac:dyDescent="0.25">
      <c r="A1188" s="57"/>
      <c r="B1188" s="57"/>
      <c r="C1188" s="57"/>
      <c r="D1188" s="57"/>
      <c r="E1188" s="57"/>
      <c r="F1188" s="57"/>
    </row>
    <row r="1189" spans="1:6" x14ac:dyDescent="0.25">
      <c r="A1189" s="57"/>
      <c r="B1189" s="57"/>
      <c r="C1189" s="57"/>
      <c r="D1189" s="57"/>
      <c r="E1189" s="57"/>
      <c r="F1189" s="57"/>
    </row>
    <row r="1190" spans="1:6" x14ac:dyDescent="0.25">
      <c r="A1190" s="57"/>
      <c r="B1190" s="57"/>
      <c r="C1190" s="57"/>
      <c r="D1190" s="57"/>
      <c r="E1190" s="57"/>
      <c r="F1190" s="57"/>
    </row>
    <row r="1191" spans="1:6" x14ac:dyDescent="0.25">
      <c r="A1191" s="57"/>
      <c r="B1191" s="57"/>
      <c r="C1191" s="57"/>
      <c r="D1191" s="57"/>
      <c r="E1191" s="57"/>
      <c r="F1191" s="57"/>
    </row>
    <row r="1192" spans="1:6" x14ac:dyDescent="0.25">
      <c r="A1192" s="57"/>
      <c r="B1192" s="57"/>
      <c r="C1192" s="57"/>
      <c r="D1192" s="57"/>
      <c r="E1192" s="57"/>
      <c r="F1192" s="57"/>
    </row>
    <row r="1193" spans="1:6" x14ac:dyDescent="0.25">
      <c r="A1193" s="57"/>
      <c r="B1193" s="57"/>
      <c r="C1193" s="57"/>
      <c r="D1193" s="57"/>
      <c r="E1193" s="57"/>
      <c r="F1193" s="57"/>
    </row>
    <row r="1194" spans="1:6" x14ac:dyDescent="0.25">
      <c r="A1194" s="57"/>
      <c r="B1194" s="57"/>
      <c r="C1194" s="57"/>
      <c r="D1194" s="57"/>
      <c r="E1194" s="57"/>
      <c r="F1194" s="57"/>
    </row>
    <row r="1195" spans="1:6" x14ac:dyDescent="0.25">
      <c r="A1195" s="57"/>
      <c r="B1195" s="57"/>
      <c r="C1195" s="57"/>
      <c r="D1195" s="57"/>
      <c r="E1195" s="57"/>
      <c r="F1195" s="57"/>
    </row>
    <row r="1196" spans="1:6" x14ac:dyDescent="0.25">
      <c r="A1196" s="57"/>
      <c r="B1196" s="57"/>
      <c r="C1196" s="57"/>
      <c r="D1196" s="57"/>
      <c r="E1196" s="57"/>
      <c r="F1196" s="57"/>
    </row>
    <row r="1199" spans="1:6" ht="96" customHeight="1" x14ac:dyDescent="0.25"/>
    <row r="1367" ht="73.5" customHeight="1" x14ac:dyDescent="0.25"/>
    <row r="1385" ht="77.25" customHeight="1" x14ac:dyDescent="0.25"/>
    <row r="1387" ht="73.5" customHeight="1" x14ac:dyDescent="0.25"/>
    <row r="1459" ht="71.25" customHeight="1" x14ac:dyDescent="0.25"/>
    <row r="1463" ht="75" customHeight="1" x14ac:dyDescent="0.25"/>
    <row r="1464" ht="30" customHeight="1" x14ac:dyDescent="0.25"/>
    <row r="1465" ht="72" customHeight="1" x14ac:dyDescent="0.25"/>
    <row r="1466" ht="30" customHeight="1" x14ac:dyDescent="0.25"/>
  </sheetData>
  <mergeCells count="14">
    <mergeCell ref="A1:J1"/>
    <mergeCell ref="I794:J794"/>
    <mergeCell ref="A2:A4"/>
    <mergeCell ref="F2:F4"/>
    <mergeCell ref="G3:G4"/>
    <mergeCell ref="H3:H4"/>
    <mergeCell ref="G2:H2"/>
    <mergeCell ref="I2:I4"/>
    <mergeCell ref="J2:J4"/>
    <mergeCell ref="B2:B4"/>
    <mergeCell ref="C2:C4"/>
    <mergeCell ref="D2:D4"/>
    <mergeCell ref="E2:E4"/>
    <mergeCell ref="A794:F794"/>
  </mergeCells>
  <phoneticPr fontId="16" type="noConversion"/>
  <pageMargins left="0.7" right="0.7" top="0.75" bottom="0.75" header="0.3" footer="0.3"/>
  <pageSetup paperSize="9" scale="10" orientation="portrait" r:id="rId1"/>
  <rowBreaks count="3" manualBreakCount="3">
    <brk id="242" max="9" man="1"/>
    <brk id="398" max="9" man="1"/>
    <brk id="51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5256C-4D2B-4F16-92F4-C973A07E0759}">
  <dimension ref="A1:X166"/>
  <sheetViews>
    <sheetView topLeftCell="A73" workbookViewId="0">
      <selection activeCell="A83" sqref="A83"/>
    </sheetView>
  </sheetViews>
  <sheetFormatPr defaultColWidth="9.09765625" defaultRowHeight="16.8" x14ac:dyDescent="0.5"/>
  <cols>
    <col min="1" max="1" width="11.69921875" style="105" customWidth="1"/>
    <col min="2" max="2" width="12.69921875" style="105" customWidth="1"/>
    <col min="3" max="8" width="8" style="105" customWidth="1"/>
    <col min="9" max="9" width="11" style="105" customWidth="1"/>
    <col min="10" max="10" width="10.09765625" style="105" customWidth="1"/>
    <col min="11" max="11" width="10.19921875" style="105" customWidth="1"/>
    <col min="12" max="14" width="22.59765625" style="105" customWidth="1"/>
    <col min="15" max="22" width="10.09765625" style="105" customWidth="1"/>
    <col min="23" max="16384" width="9.09765625" style="105"/>
  </cols>
  <sheetData>
    <row r="1" spans="1:14" ht="27" x14ac:dyDescent="0.75">
      <c r="A1" s="142" t="s">
        <v>1521</v>
      </c>
      <c r="B1" s="142"/>
      <c r="C1" s="142"/>
      <c r="D1" s="142"/>
      <c r="E1" s="142"/>
      <c r="F1" s="142"/>
      <c r="G1" s="142"/>
      <c r="H1" s="142"/>
      <c r="I1" s="142"/>
      <c r="J1" s="142"/>
      <c r="K1" s="142"/>
      <c r="L1" s="142"/>
      <c r="M1" s="142"/>
      <c r="N1" s="143"/>
    </row>
    <row r="2" spans="1:14" ht="69.75" customHeight="1" x14ac:dyDescent="0.5">
      <c r="A2" s="144" t="s">
        <v>6</v>
      </c>
      <c r="B2" s="144" t="s">
        <v>7</v>
      </c>
      <c r="C2" s="146" t="s">
        <v>1522</v>
      </c>
      <c r="D2" s="147"/>
      <c r="E2" s="148"/>
      <c r="F2" s="149" t="s">
        <v>1523</v>
      </c>
      <c r="G2" s="150"/>
      <c r="H2" s="150"/>
      <c r="I2" s="150"/>
      <c r="J2" s="150"/>
      <c r="K2" s="151"/>
      <c r="L2" s="152" t="s">
        <v>1524</v>
      </c>
      <c r="M2" s="154" t="s">
        <v>1525</v>
      </c>
    </row>
    <row r="3" spans="1:14" ht="24.6" x14ac:dyDescent="0.7">
      <c r="A3" s="145"/>
      <c r="B3" s="145"/>
      <c r="C3" s="106">
        <v>1</v>
      </c>
      <c r="D3" s="106">
        <v>2</v>
      </c>
      <c r="E3" s="106">
        <v>3</v>
      </c>
      <c r="F3" s="106">
        <v>4</v>
      </c>
      <c r="G3" s="106">
        <v>5</v>
      </c>
      <c r="H3" s="106">
        <v>6</v>
      </c>
      <c r="I3" s="106">
        <v>7</v>
      </c>
      <c r="J3" s="106">
        <v>8</v>
      </c>
      <c r="K3" s="106">
        <v>9</v>
      </c>
      <c r="L3" s="153"/>
      <c r="M3" s="154"/>
      <c r="N3" s="107"/>
    </row>
    <row r="4" spans="1:14" ht="21" x14ac:dyDescent="0.6">
      <c r="A4" s="108">
        <v>6190</v>
      </c>
      <c r="B4" s="129">
        <v>144</v>
      </c>
      <c r="C4" s="130">
        <v>5</v>
      </c>
      <c r="D4" s="131">
        <v>5</v>
      </c>
      <c r="E4" s="131">
        <v>5</v>
      </c>
      <c r="F4" s="131">
        <v>5</v>
      </c>
      <c r="G4" s="131">
        <v>5</v>
      </c>
      <c r="H4" s="131">
        <v>5</v>
      </c>
      <c r="I4" s="131">
        <v>5</v>
      </c>
      <c r="J4" s="131">
        <v>5</v>
      </c>
      <c r="K4" s="131">
        <v>5</v>
      </c>
      <c r="L4" s="110">
        <v>1</v>
      </c>
      <c r="M4" s="109">
        <v>1</v>
      </c>
      <c r="N4" s="111"/>
    </row>
    <row r="5" spans="1:14" ht="21" x14ac:dyDescent="0.6">
      <c r="A5" s="108">
        <v>6190</v>
      </c>
      <c r="B5" s="129">
        <v>145</v>
      </c>
      <c r="C5" s="131">
        <v>5</v>
      </c>
      <c r="D5" s="131">
        <v>5</v>
      </c>
      <c r="E5" s="131">
        <v>5</v>
      </c>
      <c r="F5" s="131">
        <v>5</v>
      </c>
      <c r="G5" s="131">
        <v>5</v>
      </c>
      <c r="H5" s="131">
        <v>5</v>
      </c>
      <c r="I5" s="131">
        <v>5</v>
      </c>
      <c r="J5" s="131">
        <v>5</v>
      </c>
      <c r="K5" s="131">
        <v>5</v>
      </c>
      <c r="L5" s="109">
        <v>1</v>
      </c>
      <c r="M5" s="109">
        <v>1</v>
      </c>
      <c r="N5" s="111"/>
    </row>
    <row r="6" spans="1:14" ht="21" x14ac:dyDescent="0.6">
      <c r="A6" s="108">
        <v>6190</v>
      </c>
      <c r="B6" s="129">
        <v>146</v>
      </c>
      <c r="C6" s="131">
        <v>4</v>
      </c>
      <c r="D6" s="131">
        <v>5</v>
      </c>
      <c r="E6" s="131">
        <v>5</v>
      </c>
      <c r="F6" s="131">
        <v>5</v>
      </c>
      <c r="G6" s="131">
        <v>5</v>
      </c>
      <c r="H6" s="131">
        <v>5</v>
      </c>
      <c r="I6" s="131">
        <v>5</v>
      </c>
      <c r="J6" s="131">
        <v>5</v>
      </c>
      <c r="K6" s="131">
        <v>5</v>
      </c>
      <c r="L6" s="109">
        <v>1</v>
      </c>
      <c r="M6" s="109">
        <v>1</v>
      </c>
      <c r="N6" s="111"/>
    </row>
    <row r="7" spans="1:14" ht="21" x14ac:dyDescent="0.6">
      <c r="A7" s="108">
        <v>6190</v>
      </c>
      <c r="B7" s="129">
        <v>147</v>
      </c>
      <c r="C7" s="131">
        <v>5</v>
      </c>
      <c r="D7" s="131">
        <v>5</v>
      </c>
      <c r="E7" s="131">
        <v>5</v>
      </c>
      <c r="F7" s="131">
        <v>5</v>
      </c>
      <c r="G7" s="131">
        <v>5</v>
      </c>
      <c r="H7" s="131">
        <v>5</v>
      </c>
      <c r="I7" s="131">
        <v>5</v>
      </c>
      <c r="J7" s="131">
        <v>5</v>
      </c>
      <c r="K7" s="131">
        <v>5</v>
      </c>
      <c r="L7" s="109">
        <v>1</v>
      </c>
      <c r="M7" s="109">
        <v>1</v>
      </c>
      <c r="N7" s="111"/>
    </row>
    <row r="8" spans="1:14" ht="21" x14ac:dyDescent="0.6">
      <c r="A8" s="108">
        <v>6190</v>
      </c>
      <c r="B8" s="129">
        <v>148</v>
      </c>
      <c r="C8" s="131">
        <v>4</v>
      </c>
      <c r="D8" s="131">
        <v>5</v>
      </c>
      <c r="E8" s="131">
        <v>5</v>
      </c>
      <c r="F8" s="131">
        <v>5</v>
      </c>
      <c r="G8" s="131">
        <v>5</v>
      </c>
      <c r="H8" s="131">
        <v>5</v>
      </c>
      <c r="I8" s="131">
        <v>5</v>
      </c>
      <c r="J8" s="131">
        <v>5</v>
      </c>
      <c r="K8" s="131">
        <v>5</v>
      </c>
      <c r="L8" s="109">
        <v>1</v>
      </c>
      <c r="M8" s="109">
        <v>1</v>
      </c>
      <c r="N8" s="111"/>
    </row>
    <row r="9" spans="1:14" ht="21" x14ac:dyDescent="0.6">
      <c r="A9" s="108">
        <v>6190</v>
      </c>
      <c r="B9" s="129">
        <v>149</v>
      </c>
      <c r="C9" s="131">
        <v>5</v>
      </c>
      <c r="D9" s="131">
        <v>5</v>
      </c>
      <c r="E9" s="131">
        <v>5</v>
      </c>
      <c r="F9" s="131">
        <v>5</v>
      </c>
      <c r="G9" s="131">
        <v>4</v>
      </c>
      <c r="H9" s="131">
        <v>5</v>
      </c>
      <c r="I9" s="131">
        <v>5</v>
      </c>
      <c r="J9" s="131">
        <v>5</v>
      </c>
      <c r="K9" s="131">
        <v>5</v>
      </c>
      <c r="L9" s="109">
        <v>1</v>
      </c>
      <c r="M9" s="109">
        <v>1</v>
      </c>
      <c r="N9" s="111"/>
    </row>
    <row r="10" spans="1:14" ht="21" x14ac:dyDescent="0.6">
      <c r="A10" s="108">
        <v>6190</v>
      </c>
      <c r="B10" s="129">
        <v>150</v>
      </c>
      <c r="C10" s="131">
        <v>4</v>
      </c>
      <c r="D10" s="131">
        <v>5</v>
      </c>
      <c r="E10" s="131">
        <v>5</v>
      </c>
      <c r="F10" s="131">
        <v>5</v>
      </c>
      <c r="G10" s="131">
        <v>5</v>
      </c>
      <c r="H10" s="131">
        <v>5</v>
      </c>
      <c r="I10" s="131">
        <v>5</v>
      </c>
      <c r="J10" s="131">
        <v>5</v>
      </c>
      <c r="K10" s="131">
        <v>5</v>
      </c>
      <c r="L10" s="109">
        <v>2</v>
      </c>
      <c r="M10" s="109"/>
      <c r="N10" s="111"/>
    </row>
    <row r="11" spans="1:14" ht="21" x14ac:dyDescent="0.6">
      <c r="A11" s="108">
        <v>6190</v>
      </c>
      <c r="B11" s="129">
        <v>151</v>
      </c>
      <c r="C11" s="131">
        <v>5</v>
      </c>
      <c r="D11" s="131">
        <v>5</v>
      </c>
      <c r="E11" s="131">
        <v>5</v>
      </c>
      <c r="F11" s="131">
        <v>5</v>
      </c>
      <c r="G11" s="131">
        <v>5</v>
      </c>
      <c r="H11" s="131">
        <v>5</v>
      </c>
      <c r="I11" s="131">
        <v>5</v>
      </c>
      <c r="J11" s="131">
        <v>5</v>
      </c>
      <c r="K11" s="131">
        <v>5</v>
      </c>
      <c r="L11" s="109">
        <v>1</v>
      </c>
      <c r="M11" s="109">
        <v>1</v>
      </c>
      <c r="N11" s="111"/>
    </row>
    <row r="12" spans="1:14" ht="21" x14ac:dyDescent="0.6">
      <c r="A12" s="108">
        <v>6190</v>
      </c>
      <c r="B12" s="129">
        <v>152</v>
      </c>
      <c r="C12" s="131">
        <v>5</v>
      </c>
      <c r="D12" s="131">
        <v>5</v>
      </c>
      <c r="E12" s="131">
        <v>5</v>
      </c>
      <c r="F12" s="131">
        <v>5</v>
      </c>
      <c r="G12" s="131">
        <v>5</v>
      </c>
      <c r="H12" s="131">
        <v>5</v>
      </c>
      <c r="I12" s="131">
        <v>5</v>
      </c>
      <c r="J12" s="131">
        <v>5</v>
      </c>
      <c r="K12" s="131">
        <v>5</v>
      </c>
      <c r="L12" s="109">
        <v>1</v>
      </c>
      <c r="M12" s="109">
        <v>1</v>
      </c>
      <c r="N12" s="111"/>
    </row>
    <row r="13" spans="1:14" ht="21" x14ac:dyDescent="0.6">
      <c r="A13" s="108">
        <v>6190</v>
      </c>
      <c r="B13" s="129">
        <v>153</v>
      </c>
      <c r="C13" s="131">
        <v>5</v>
      </c>
      <c r="D13" s="131">
        <v>5</v>
      </c>
      <c r="E13" s="131">
        <v>5</v>
      </c>
      <c r="F13" s="131">
        <v>5</v>
      </c>
      <c r="G13" s="131">
        <v>5</v>
      </c>
      <c r="H13" s="131">
        <v>5</v>
      </c>
      <c r="I13" s="131">
        <v>5</v>
      </c>
      <c r="J13" s="131">
        <v>5</v>
      </c>
      <c r="K13" s="131">
        <v>5</v>
      </c>
      <c r="L13" s="109">
        <v>1</v>
      </c>
      <c r="M13" s="109">
        <v>1</v>
      </c>
      <c r="N13" s="111"/>
    </row>
    <row r="14" spans="1:14" ht="21" x14ac:dyDescent="0.6">
      <c r="A14" s="108">
        <v>6190</v>
      </c>
      <c r="B14" s="129">
        <v>154</v>
      </c>
      <c r="C14" s="131">
        <v>5</v>
      </c>
      <c r="D14" s="131">
        <v>5</v>
      </c>
      <c r="E14" s="131">
        <v>5</v>
      </c>
      <c r="F14" s="131">
        <v>5</v>
      </c>
      <c r="G14" s="131">
        <v>5</v>
      </c>
      <c r="H14" s="131">
        <v>5</v>
      </c>
      <c r="I14" s="131">
        <v>5</v>
      </c>
      <c r="J14" s="131">
        <v>5</v>
      </c>
      <c r="K14" s="131">
        <v>5</v>
      </c>
      <c r="L14" s="109">
        <v>1</v>
      </c>
      <c r="M14" s="109">
        <v>1</v>
      </c>
      <c r="N14" s="111"/>
    </row>
    <row r="15" spans="1:14" ht="21" x14ac:dyDescent="0.6">
      <c r="A15" s="108">
        <v>6190</v>
      </c>
      <c r="B15" s="129">
        <v>155</v>
      </c>
      <c r="C15" s="131">
        <v>5</v>
      </c>
      <c r="D15" s="131">
        <v>5</v>
      </c>
      <c r="E15" s="131">
        <v>5</v>
      </c>
      <c r="F15" s="131">
        <v>5</v>
      </c>
      <c r="G15" s="131">
        <v>5</v>
      </c>
      <c r="H15" s="131">
        <v>5</v>
      </c>
      <c r="I15" s="131">
        <v>5</v>
      </c>
      <c r="J15" s="131">
        <v>5</v>
      </c>
      <c r="K15" s="131">
        <v>5</v>
      </c>
      <c r="L15" s="109">
        <v>1</v>
      </c>
      <c r="M15" s="109">
        <v>1</v>
      </c>
      <c r="N15" s="111"/>
    </row>
    <row r="16" spans="1:14" ht="21" x14ac:dyDescent="0.6">
      <c r="A16" s="108">
        <v>6190</v>
      </c>
      <c r="B16" s="129">
        <v>156</v>
      </c>
      <c r="C16" s="131">
        <v>5</v>
      </c>
      <c r="D16" s="131">
        <v>5</v>
      </c>
      <c r="E16" s="131">
        <v>5</v>
      </c>
      <c r="F16" s="131">
        <v>5</v>
      </c>
      <c r="G16" s="131">
        <v>5</v>
      </c>
      <c r="H16" s="131">
        <v>5</v>
      </c>
      <c r="I16" s="131">
        <v>5</v>
      </c>
      <c r="J16" s="131">
        <v>5</v>
      </c>
      <c r="K16" s="131">
        <v>5</v>
      </c>
      <c r="L16" s="109">
        <v>1</v>
      </c>
      <c r="M16" s="109">
        <v>1</v>
      </c>
      <c r="N16" s="111"/>
    </row>
    <row r="17" spans="1:24" ht="21" x14ac:dyDescent="0.6">
      <c r="A17" s="108">
        <v>6190</v>
      </c>
      <c r="B17" s="129">
        <v>157</v>
      </c>
      <c r="C17" s="131">
        <v>4</v>
      </c>
      <c r="D17" s="131">
        <v>4</v>
      </c>
      <c r="E17" s="131">
        <v>4</v>
      </c>
      <c r="F17" s="131">
        <v>5</v>
      </c>
      <c r="G17" s="131">
        <v>5</v>
      </c>
      <c r="H17" s="131">
        <v>5</v>
      </c>
      <c r="I17" s="131">
        <v>5</v>
      </c>
      <c r="J17" s="131">
        <v>5</v>
      </c>
      <c r="K17" s="131">
        <v>5</v>
      </c>
      <c r="L17" s="109">
        <v>1</v>
      </c>
      <c r="M17" s="109">
        <v>1</v>
      </c>
      <c r="N17" s="111"/>
    </row>
    <row r="18" spans="1:24" ht="21" x14ac:dyDescent="0.6">
      <c r="A18" s="108">
        <v>6190</v>
      </c>
      <c r="B18" s="129">
        <v>158</v>
      </c>
      <c r="C18" s="131">
        <v>5</v>
      </c>
      <c r="D18" s="131">
        <v>5</v>
      </c>
      <c r="E18" s="131">
        <v>5</v>
      </c>
      <c r="F18" s="131">
        <v>5</v>
      </c>
      <c r="G18" s="131">
        <v>5</v>
      </c>
      <c r="H18" s="131">
        <v>5</v>
      </c>
      <c r="I18" s="131">
        <v>5</v>
      </c>
      <c r="J18" s="131">
        <v>5</v>
      </c>
      <c r="K18" s="131">
        <v>5</v>
      </c>
      <c r="L18" s="109">
        <v>1</v>
      </c>
      <c r="M18" s="109">
        <v>1</v>
      </c>
      <c r="N18" s="111"/>
    </row>
    <row r="19" spans="1:24" ht="21" x14ac:dyDescent="0.6">
      <c r="A19" s="108">
        <v>6190</v>
      </c>
      <c r="B19" s="129">
        <v>159</v>
      </c>
      <c r="C19" s="131">
        <v>5</v>
      </c>
      <c r="D19" s="131">
        <v>5</v>
      </c>
      <c r="E19" s="131">
        <v>5</v>
      </c>
      <c r="F19" s="131">
        <v>5</v>
      </c>
      <c r="G19" s="131">
        <v>5</v>
      </c>
      <c r="H19" s="131">
        <v>5</v>
      </c>
      <c r="I19" s="131">
        <v>5</v>
      </c>
      <c r="J19" s="131">
        <v>5</v>
      </c>
      <c r="K19" s="131">
        <v>5</v>
      </c>
      <c r="L19" s="109">
        <v>1</v>
      </c>
      <c r="M19" s="109">
        <v>1</v>
      </c>
      <c r="N19" s="111"/>
    </row>
    <row r="20" spans="1:24" ht="21" x14ac:dyDescent="0.6">
      <c r="A20" s="108">
        <v>6190</v>
      </c>
      <c r="B20" s="129">
        <v>160</v>
      </c>
      <c r="C20" s="131">
        <v>5</v>
      </c>
      <c r="D20" s="131">
        <v>5</v>
      </c>
      <c r="E20" s="131">
        <v>5</v>
      </c>
      <c r="F20" s="131">
        <v>5</v>
      </c>
      <c r="G20" s="131">
        <v>5</v>
      </c>
      <c r="H20" s="131">
        <v>5</v>
      </c>
      <c r="I20" s="131">
        <v>5</v>
      </c>
      <c r="J20" s="131">
        <v>5</v>
      </c>
      <c r="K20" s="131">
        <v>5</v>
      </c>
      <c r="L20" s="109">
        <v>1</v>
      </c>
      <c r="M20" s="109">
        <v>1</v>
      </c>
      <c r="N20" s="111"/>
      <c r="P20" s="112">
        <v>4.4285714285714288</v>
      </c>
      <c r="Q20" s="112">
        <v>4.8</v>
      </c>
      <c r="R20" s="112">
        <v>4.3428571428571425</v>
      </c>
      <c r="S20" s="112">
        <v>4.8857142857142861</v>
      </c>
      <c r="T20" s="112">
        <v>4.8857142857142861</v>
      </c>
      <c r="U20" s="112">
        <v>4.8857142857142861</v>
      </c>
      <c r="V20" s="112">
        <v>4.7142857142857144</v>
      </c>
      <c r="W20" s="112">
        <v>4.7142857142857144</v>
      </c>
      <c r="X20" s="112">
        <v>4.8857142857142861</v>
      </c>
    </row>
    <row r="21" spans="1:24" ht="21" x14ac:dyDescent="0.6">
      <c r="A21" s="108">
        <v>6190</v>
      </c>
      <c r="B21" s="129">
        <v>161</v>
      </c>
      <c r="C21" s="131">
        <v>4</v>
      </c>
      <c r="D21" s="131">
        <v>4</v>
      </c>
      <c r="E21" s="131">
        <v>4</v>
      </c>
      <c r="F21" s="131">
        <v>5</v>
      </c>
      <c r="G21" s="131">
        <v>5</v>
      </c>
      <c r="H21" s="131">
        <v>5</v>
      </c>
      <c r="I21" s="131">
        <v>5</v>
      </c>
      <c r="J21" s="131">
        <v>5</v>
      </c>
      <c r="K21" s="131">
        <v>5</v>
      </c>
      <c r="L21" s="109">
        <v>1</v>
      </c>
      <c r="M21" s="109">
        <v>1</v>
      </c>
      <c r="N21" s="111"/>
      <c r="P21" s="112">
        <v>0.50209644525343333</v>
      </c>
      <c r="Q21" s="112">
        <v>0.40583972495671383</v>
      </c>
      <c r="R21" s="112">
        <v>0.48159399197793412</v>
      </c>
      <c r="S21" s="112">
        <v>0.32280285109067558</v>
      </c>
      <c r="T21" s="112">
        <v>0.32280285109067558</v>
      </c>
      <c r="U21" s="112">
        <v>0.32280285109067558</v>
      </c>
      <c r="V21" s="112">
        <v>0.45834924851410574</v>
      </c>
      <c r="W21" s="112">
        <v>0.45834924851410574</v>
      </c>
      <c r="X21" s="112">
        <v>0.32280285109067558</v>
      </c>
    </row>
    <row r="22" spans="1:24" ht="21" x14ac:dyDescent="0.6">
      <c r="A22" s="108">
        <v>6190</v>
      </c>
      <c r="B22" s="129">
        <v>162</v>
      </c>
      <c r="C22" s="131">
        <v>5</v>
      </c>
      <c r="D22" s="131">
        <v>5</v>
      </c>
      <c r="E22" s="131">
        <v>5</v>
      </c>
      <c r="F22" s="131">
        <v>5</v>
      </c>
      <c r="G22" s="131">
        <v>5</v>
      </c>
      <c r="H22" s="131">
        <v>4</v>
      </c>
      <c r="I22" s="131">
        <v>5</v>
      </c>
      <c r="J22" s="131">
        <v>5</v>
      </c>
      <c r="K22" s="131">
        <v>5</v>
      </c>
      <c r="L22" s="109">
        <v>1</v>
      </c>
      <c r="M22" s="109">
        <v>1</v>
      </c>
      <c r="N22" s="111"/>
    </row>
    <row r="23" spans="1:24" ht="21" x14ac:dyDescent="0.6">
      <c r="A23" s="108">
        <v>6190</v>
      </c>
      <c r="B23" s="129">
        <v>163</v>
      </c>
      <c r="C23" s="131">
        <v>5</v>
      </c>
      <c r="D23" s="131">
        <v>5</v>
      </c>
      <c r="E23" s="131">
        <v>5</v>
      </c>
      <c r="F23" s="131">
        <v>5</v>
      </c>
      <c r="G23" s="131">
        <v>5</v>
      </c>
      <c r="H23" s="131">
        <v>5</v>
      </c>
      <c r="I23" s="131">
        <v>5</v>
      </c>
      <c r="J23" s="131">
        <v>5</v>
      </c>
      <c r="K23" s="131">
        <v>5</v>
      </c>
      <c r="L23" s="109">
        <v>1</v>
      </c>
      <c r="M23" s="109">
        <v>1</v>
      </c>
      <c r="N23" s="111"/>
      <c r="P23" s="112">
        <v>4.74</v>
      </c>
      <c r="Q23" s="112">
        <v>0.50209644525343333</v>
      </c>
      <c r="R23" s="105" t="str">
        <f>IF(P23&gt;4.5,"มากที่สุด",IF(P23&gt;3.5,"มาก",IF(P23&gt;2.5,"ปานกลาง",IF(P23&gt;1.5,"น้อย","น้อยที่สุด"))))</f>
        <v>มากที่สุด</v>
      </c>
    </row>
    <row r="24" spans="1:24" ht="21" x14ac:dyDescent="0.6">
      <c r="A24" s="108">
        <v>6190</v>
      </c>
      <c r="B24" s="129">
        <v>164</v>
      </c>
      <c r="C24" s="131">
        <v>4</v>
      </c>
      <c r="D24" s="131">
        <v>5</v>
      </c>
      <c r="E24" s="131">
        <v>5</v>
      </c>
      <c r="F24" s="131">
        <v>4</v>
      </c>
      <c r="G24" s="131">
        <v>4</v>
      </c>
      <c r="H24" s="131">
        <v>4</v>
      </c>
      <c r="I24" s="131">
        <v>5</v>
      </c>
      <c r="J24" s="131">
        <v>5</v>
      </c>
      <c r="K24" s="131">
        <v>5</v>
      </c>
      <c r="L24" s="109">
        <v>1</v>
      </c>
      <c r="M24" s="109">
        <v>1</v>
      </c>
      <c r="N24" s="111"/>
      <c r="P24" s="112">
        <v>4.8</v>
      </c>
      <c r="Q24" s="112">
        <v>0.40583972495671383</v>
      </c>
      <c r="R24" s="105" t="str">
        <f t="shared" ref="R24:R31" si="0">IF(P24&gt;4.5,"มากที่สุด",IF(P24&gt;3.5,"มาก",IF(P24&gt;2.5,"ปานกลาง",IF(P24&gt;1.5,"น้อย","น้อยที่สุด"))))</f>
        <v>มากที่สุด</v>
      </c>
    </row>
    <row r="25" spans="1:24" ht="21" x14ac:dyDescent="0.6">
      <c r="A25" s="108">
        <v>6190</v>
      </c>
      <c r="B25" s="129">
        <v>165</v>
      </c>
      <c r="C25" s="131">
        <v>5</v>
      </c>
      <c r="D25" s="131">
        <v>5</v>
      </c>
      <c r="E25" s="131">
        <v>5</v>
      </c>
      <c r="F25" s="131">
        <v>5</v>
      </c>
      <c r="G25" s="131">
        <v>5</v>
      </c>
      <c r="H25" s="131">
        <v>5</v>
      </c>
      <c r="I25" s="131">
        <v>5</v>
      </c>
      <c r="J25" s="131">
        <v>5</v>
      </c>
      <c r="K25" s="131">
        <v>5</v>
      </c>
      <c r="L25" s="109">
        <v>1</v>
      </c>
      <c r="M25" s="109">
        <v>1</v>
      </c>
      <c r="N25" s="111"/>
      <c r="P25" s="112">
        <v>4.91</v>
      </c>
      <c r="Q25" s="112">
        <v>0.48159399197793412</v>
      </c>
      <c r="R25" s="105" t="str">
        <f t="shared" si="0"/>
        <v>มากที่สุด</v>
      </c>
    </row>
    <row r="26" spans="1:24" ht="21" x14ac:dyDescent="0.6">
      <c r="A26" s="108">
        <v>6190</v>
      </c>
      <c r="B26" s="129">
        <v>166</v>
      </c>
      <c r="C26" s="131">
        <v>5</v>
      </c>
      <c r="D26" s="131">
        <v>5</v>
      </c>
      <c r="E26" s="131">
        <v>5</v>
      </c>
      <c r="F26" s="131">
        <v>5</v>
      </c>
      <c r="G26" s="131">
        <v>5</v>
      </c>
      <c r="H26" s="131">
        <v>5</v>
      </c>
      <c r="I26" s="131">
        <v>5</v>
      </c>
      <c r="J26" s="131">
        <v>5</v>
      </c>
      <c r="K26" s="131">
        <v>5</v>
      </c>
      <c r="L26" s="109">
        <v>1</v>
      </c>
      <c r="M26" s="109">
        <v>1</v>
      </c>
      <c r="N26" s="111"/>
      <c r="P26" s="112">
        <v>4.8899999999999997</v>
      </c>
      <c r="Q26" s="112">
        <v>0.32280285109067558</v>
      </c>
      <c r="R26" s="105" t="str">
        <f t="shared" si="0"/>
        <v>มากที่สุด</v>
      </c>
    </row>
    <row r="27" spans="1:24" ht="21" x14ac:dyDescent="0.6">
      <c r="A27" s="108">
        <v>6190</v>
      </c>
      <c r="B27" s="129">
        <v>167</v>
      </c>
      <c r="C27" s="131">
        <v>4</v>
      </c>
      <c r="D27" s="131">
        <v>5</v>
      </c>
      <c r="E27" s="131">
        <v>5</v>
      </c>
      <c r="F27" s="131">
        <v>5</v>
      </c>
      <c r="G27" s="131">
        <v>5</v>
      </c>
      <c r="H27" s="131">
        <v>4</v>
      </c>
      <c r="I27" s="131">
        <v>5</v>
      </c>
      <c r="J27" s="131">
        <v>5</v>
      </c>
      <c r="K27" s="131">
        <v>5</v>
      </c>
      <c r="L27" s="109">
        <v>1</v>
      </c>
      <c r="M27" s="109">
        <v>1</v>
      </c>
      <c r="N27" s="111"/>
      <c r="P27" s="112">
        <v>4.97</v>
      </c>
      <c r="Q27" s="112">
        <v>0.32280285109067558</v>
      </c>
      <c r="R27" s="105" t="str">
        <f t="shared" si="0"/>
        <v>มากที่สุด</v>
      </c>
    </row>
    <row r="28" spans="1:24" ht="21" x14ac:dyDescent="0.6">
      <c r="A28" s="108">
        <v>6190</v>
      </c>
      <c r="B28" s="129">
        <v>168</v>
      </c>
      <c r="C28" s="131">
        <v>5</v>
      </c>
      <c r="D28" s="131">
        <v>5</v>
      </c>
      <c r="E28" s="131">
        <v>5</v>
      </c>
      <c r="F28" s="131">
        <v>5</v>
      </c>
      <c r="G28" s="131">
        <v>5</v>
      </c>
      <c r="H28" s="131">
        <v>5</v>
      </c>
      <c r="I28" s="131">
        <v>5</v>
      </c>
      <c r="J28" s="131">
        <v>5</v>
      </c>
      <c r="K28" s="131">
        <v>5</v>
      </c>
      <c r="L28" s="109">
        <v>1</v>
      </c>
      <c r="M28" s="109">
        <v>1</v>
      </c>
      <c r="N28" s="111"/>
      <c r="P28" s="112">
        <v>4.8857142857142861</v>
      </c>
      <c r="Q28" s="112">
        <v>0.32280285109067558</v>
      </c>
      <c r="R28" s="105" t="str">
        <f t="shared" si="0"/>
        <v>มากที่สุด</v>
      </c>
    </row>
    <row r="29" spans="1:24" ht="21" x14ac:dyDescent="0.6">
      <c r="A29" s="108">
        <v>6190</v>
      </c>
      <c r="B29" s="129">
        <v>204</v>
      </c>
      <c r="C29" s="131">
        <v>4</v>
      </c>
      <c r="D29" s="131">
        <v>4</v>
      </c>
      <c r="E29" s="131">
        <v>5</v>
      </c>
      <c r="F29" s="131">
        <v>5</v>
      </c>
      <c r="G29" s="131">
        <v>5</v>
      </c>
      <c r="H29" s="131">
        <v>5</v>
      </c>
      <c r="I29" s="131">
        <v>5</v>
      </c>
      <c r="J29" s="131">
        <v>5</v>
      </c>
      <c r="K29" s="131">
        <v>5</v>
      </c>
      <c r="L29" s="109">
        <v>1</v>
      </c>
      <c r="M29" s="109">
        <v>1</v>
      </c>
      <c r="N29" s="111"/>
      <c r="P29" s="112">
        <v>4.9400000000000004</v>
      </c>
      <c r="Q29" s="112">
        <v>0.45834924851410574</v>
      </c>
      <c r="R29" s="105" t="str">
        <f t="shared" si="0"/>
        <v>มากที่สุด</v>
      </c>
    </row>
    <row r="30" spans="1:24" ht="21" x14ac:dyDescent="0.6">
      <c r="A30" s="108">
        <v>6190</v>
      </c>
      <c r="B30" s="129">
        <v>205</v>
      </c>
      <c r="C30" s="131">
        <v>5</v>
      </c>
      <c r="D30" s="131">
        <v>5</v>
      </c>
      <c r="E30" s="131">
        <v>5</v>
      </c>
      <c r="F30" s="131">
        <v>5</v>
      </c>
      <c r="G30" s="131">
        <v>5</v>
      </c>
      <c r="H30" s="131">
        <v>5</v>
      </c>
      <c r="I30" s="131">
        <v>5</v>
      </c>
      <c r="J30" s="131">
        <v>5</v>
      </c>
      <c r="K30" s="131">
        <v>5</v>
      </c>
      <c r="L30" s="109">
        <v>1</v>
      </c>
      <c r="M30" s="109">
        <v>1</v>
      </c>
      <c r="N30" s="111"/>
      <c r="P30" s="112">
        <v>4.83</v>
      </c>
      <c r="Q30" s="112">
        <v>0.45834924851410574</v>
      </c>
      <c r="R30" s="105" t="str">
        <f t="shared" si="0"/>
        <v>มากที่สุด</v>
      </c>
    </row>
    <row r="31" spans="1:24" ht="21" x14ac:dyDescent="0.6">
      <c r="A31" s="108">
        <v>6190</v>
      </c>
      <c r="B31" s="129">
        <v>206</v>
      </c>
      <c r="C31" s="131">
        <v>5</v>
      </c>
      <c r="D31" s="131">
        <v>5</v>
      </c>
      <c r="E31" s="131">
        <v>5</v>
      </c>
      <c r="F31" s="131">
        <v>4</v>
      </c>
      <c r="G31" s="131">
        <v>4</v>
      </c>
      <c r="H31" s="131">
        <v>4</v>
      </c>
      <c r="I31" s="131">
        <v>5</v>
      </c>
      <c r="J31" s="131">
        <v>5</v>
      </c>
      <c r="K31" s="131">
        <v>5</v>
      </c>
      <c r="L31" s="109">
        <v>1</v>
      </c>
      <c r="M31" s="109">
        <v>1</v>
      </c>
      <c r="N31" s="111"/>
      <c r="P31" s="112">
        <v>4.8857142857142861</v>
      </c>
      <c r="Q31" s="112">
        <v>0.32280285109067558</v>
      </c>
      <c r="R31" s="105" t="str">
        <f t="shared" si="0"/>
        <v>มากที่สุด</v>
      </c>
    </row>
    <row r="32" spans="1:24" ht="21" x14ac:dyDescent="0.6">
      <c r="A32" s="108">
        <v>6190</v>
      </c>
      <c r="B32" s="129">
        <v>207</v>
      </c>
      <c r="C32" s="131">
        <v>5</v>
      </c>
      <c r="D32" s="131">
        <v>5</v>
      </c>
      <c r="E32" s="131">
        <v>5</v>
      </c>
      <c r="F32" s="131">
        <v>5</v>
      </c>
      <c r="G32" s="131">
        <v>5</v>
      </c>
      <c r="H32" s="131">
        <v>5</v>
      </c>
      <c r="I32" s="131">
        <v>5</v>
      </c>
      <c r="J32" s="131">
        <v>5</v>
      </c>
      <c r="K32" s="131">
        <v>5</v>
      </c>
      <c r="L32" s="109">
        <v>1</v>
      </c>
      <c r="M32" s="109">
        <v>1</v>
      </c>
      <c r="N32" s="111"/>
    </row>
    <row r="33" spans="1:14" ht="21" x14ac:dyDescent="0.6">
      <c r="A33" s="108">
        <v>6190</v>
      </c>
      <c r="B33" s="129">
        <v>208</v>
      </c>
      <c r="C33" s="131">
        <v>5</v>
      </c>
      <c r="D33" s="131">
        <v>5</v>
      </c>
      <c r="E33" s="131">
        <v>5</v>
      </c>
      <c r="F33" s="131">
        <v>4</v>
      </c>
      <c r="G33" s="131">
        <v>4</v>
      </c>
      <c r="H33" s="131">
        <v>4</v>
      </c>
      <c r="I33" s="131">
        <v>5</v>
      </c>
      <c r="J33" s="131">
        <v>5</v>
      </c>
      <c r="K33" s="131">
        <v>5</v>
      </c>
      <c r="L33" s="109">
        <v>1</v>
      </c>
      <c r="M33" s="109">
        <v>1</v>
      </c>
      <c r="N33" s="111"/>
    </row>
    <row r="34" spans="1:14" ht="21" x14ac:dyDescent="0.6">
      <c r="A34" s="108">
        <v>6190</v>
      </c>
      <c r="B34" s="129">
        <v>209</v>
      </c>
      <c r="C34" s="131">
        <v>4</v>
      </c>
      <c r="D34" s="131">
        <v>5</v>
      </c>
      <c r="E34" s="131">
        <v>5</v>
      </c>
      <c r="F34" s="131">
        <v>5</v>
      </c>
      <c r="G34" s="131">
        <v>5</v>
      </c>
      <c r="H34" s="131">
        <v>5</v>
      </c>
      <c r="I34" s="131">
        <v>5</v>
      </c>
      <c r="J34" s="131">
        <v>5</v>
      </c>
      <c r="K34" s="131">
        <v>5</v>
      </c>
      <c r="L34" s="109">
        <v>1</v>
      </c>
      <c r="M34" s="109">
        <v>1</v>
      </c>
      <c r="N34" s="111"/>
    </row>
    <row r="35" spans="1:14" ht="21" x14ac:dyDescent="0.6">
      <c r="A35" s="108">
        <v>6190</v>
      </c>
      <c r="B35" s="129">
        <v>210</v>
      </c>
      <c r="C35" s="131">
        <v>5</v>
      </c>
      <c r="D35" s="131">
        <v>5</v>
      </c>
      <c r="E35" s="131">
        <v>5</v>
      </c>
      <c r="F35" s="131">
        <v>5</v>
      </c>
      <c r="G35" s="131">
        <v>5</v>
      </c>
      <c r="H35" s="131">
        <v>5</v>
      </c>
      <c r="I35" s="131">
        <v>5</v>
      </c>
      <c r="J35" s="131">
        <v>5</v>
      </c>
      <c r="K35" s="131">
        <v>5</v>
      </c>
      <c r="L35" s="109">
        <v>1</v>
      </c>
      <c r="M35" s="109">
        <v>1</v>
      </c>
      <c r="N35" s="111"/>
    </row>
    <row r="36" spans="1:14" ht="21" x14ac:dyDescent="0.6">
      <c r="A36" s="108">
        <v>6190</v>
      </c>
      <c r="B36" s="129">
        <v>211</v>
      </c>
      <c r="C36" s="131">
        <v>5</v>
      </c>
      <c r="D36" s="131">
        <v>5</v>
      </c>
      <c r="E36" s="131">
        <v>5</v>
      </c>
      <c r="F36" s="131">
        <v>5</v>
      </c>
      <c r="G36" s="131">
        <v>5</v>
      </c>
      <c r="H36" s="131">
        <v>5</v>
      </c>
      <c r="I36" s="131">
        <v>5</v>
      </c>
      <c r="J36" s="131">
        <v>5</v>
      </c>
      <c r="K36" s="131">
        <v>5</v>
      </c>
      <c r="L36" s="109">
        <v>1</v>
      </c>
      <c r="M36" s="109">
        <v>1</v>
      </c>
      <c r="N36" s="111"/>
    </row>
    <row r="37" spans="1:14" ht="21" x14ac:dyDescent="0.6">
      <c r="A37" s="108">
        <v>6190</v>
      </c>
      <c r="B37" s="129">
        <v>212</v>
      </c>
      <c r="C37" s="131">
        <v>4</v>
      </c>
      <c r="D37" s="131">
        <v>5</v>
      </c>
      <c r="E37" s="131">
        <v>5</v>
      </c>
      <c r="F37" s="131">
        <v>5</v>
      </c>
      <c r="G37" s="131">
        <v>5</v>
      </c>
      <c r="H37" s="131">
        <v>4</v>
      </c>
      <c r="I37" s="131">
        <v>5</v>
      </c>
      <c r="J37" s="131">
        <v>5</v>
      </c>
      <c r="K37" s="131">
        <v>5</v>
      </c>
      <c r="L37" s="109">
        <v>1</v>
      </c>
      <c r="M37" s="109">
        <v>1</v>
      </c>
      <c r="N37" s="111"/>
    </row>
    <row r="38" spans="1:14" ht="21" x14ac:dyDescent="0.6">
      <c r="A38" s="108">
        <v>6190</v>
      </c>
      <c r="B38" s="129">
        <v>213</v>
      </c>
      <c r="C38" s="131">
        <v>5</v>
      </c>
      <c r="D38" s="131">
        <v>5</v>
      </c>
      <c r="E38" s="131">
        <v>5</v>
      </c>
      <c r="F38" s="131">
        <v>5</v>
      </c>
      <c r="G38" s="131">
        <v>5</v>
      </c>
      <c r="H38" s="131">
        <v>5</v>
      </c>
      <c r="I38" s="131">
        <v>5</v>
      </c>
      <c r="J38" s="131">
        <v>5</v>
      </c>
      <c r="K38" s="131">
        <v>5</v>
      </c>
      <c r="L38" s="109">
        <v>1</v>
      </c>
      <c r="M38" s="109">
        <v>1</v>
      </c>
      <c r="N38" s="111"/>
    </row>
    <row r="39" spans="1:14" ht="21" x14ac:dyDescent="0.6">
      <c r="A39" s="108">
        <v>6190</v>
      </c>
      <c r="B39" s="129">
        <v>214</v>
      </c>
      <c r="C39" s="131">
        <v>5</v>
      </c>
      <c r="D39" s="131">
        <v>5</v>
      </c>
      <c r="E39" s="131">
        <v>5</v>
      </c>
      <c r="F39" s="131">
        <v>4</v>
      </c>
      <c r="G39" s="131">
        <v>4</v>
      </c>
      <c r="H39" s="131">
        <v>4</v>
      </c>
      <c r="I39" s="131">
        <v>5</v>
      </c>
      <c r="J39" s="131">
        <v>5</v>
      </c>
      <c r="K39" s="131">
        <v>5</v>
      </c>
      <c r="L39" s="109">
        <v>1</v>
      </c>
      <c r="M39" s="109">
        <v>1</v>
      </c>
      <c r="N39" s="111"/>
    </row>
    <row r="40" spans="1:14" ht="21" x14ac:dyDescent="0.6">
      <c r="A40" s="108">
        <v>6190</v>
      </c>
      <c r="B40" s="129">
        <v>215</v>
      </c>
      <c r="C40" s="131">
        <v>5</v>
      </c>
      <c r="D40" s="131">
        <v>5</v>
      </c>
      <c r="E40" s="131">
        <v>5</v>
      </c>
      <c r="F40" s="131">
        <v>5</v>
      </c>
      <c r="G40" s="131">
        <v>5</v>
      </c>
      <c r="H40" s="131">
        <v>5</v>
      </c>
      <c r="I40" s="131">
        <v>5</v>
      </c>
      <c r="J40" s="131">
        <v>5</v>
      </c>
      <c r="K40" s="131">
        <v>5</v>
      </c>
      <c r="L40" s="109">
        <v>1</v>
      </c>
      <c r="M40" s="109">
        <v>1</v>
      </c>
      <c r="N40" s="111"/>
    </row>
    <row r="41" spans="1:14" ht="21" x14ac:dyDescent="0.6">
      <c r="A41" s="108">
        <v>6190</v>
      </c>
      <c r="B41" s="129">
        <v>216</v>
      </c>
      <c r="C41" s="131">
        <v>5</v>
      </c>
      <c r="D41" s="131">
        <v>5</v>
      </c>
      <c r="E41" s="131">
        <v>5</v>
      </c>
      <c r="F41" s="131">
        <v>5</v>
      </c>
      <c r="G41" s="131">
        <v>5</v>
      </c>
      <c r="H41" s="131">
        <v>5</v>
      </c>
      <c r="I41" s="131">
        <v>5</v>
      </c>
      <c r="J41" s="131">
        <v>5</v>
      </c>
      <c r="K41" s="131">
        <v>5</v>
      </c>
      <c r="L41" s="109">
        <v>1</v>
      </c>
      <c r="M41" s="109">
        <v>1</v>
      </c>
      <c r="N41" s="111"/>
    </row>
    <row r="42" spans="1:14" ht="21" x14ac:dyDescent="0.6">
      <c r="A42" s="108">
        <v>6190</v>
      </c>
      <c r="B42" s="129">
        <v>217</v>
      </c>
      <c r="C42" s="131">
        <v>5</v>
      </c>
      <c r="D42" s="131">
        <v>5</v>
      </c>
      <c r="E42" s="131">
        <v>5</v>
      </c>
      <c r="F42" s="131">
        <v>5</v>
      </c>
      <c r="G42" s="131">
        <v>5</v>
      </c>
      <c r="H42" s="131">
        <v>5</v>
      </c>
      <c r="I42" s="131">
        <v>5</v>
      </c>
      <c r="J42" s="131">
        <v>5</v>
      </c>
      <c r="K42" s="131">
        <v>5</v>
      </c>
      <c r="L42" s="109">
        <v>1</v>
      </c>
      <c r="M42" s="109">
        <v>1</v>
      </c>
      <c r="N42" s="111"/>
    </row>
    <row r="43" spans="1:14" ht="21" x14ac:dyDescent="0.6">
      <c r="A43" s="108">
        <v>6190</v>
      </c>
      <c r="B43" s="129">
        <v>218</v>
      </c>
      <c r="C43" s="131">
        <v>4</v>
      </c>
      <c r="D43" s="131">
        <v>5</v>
      </c>
      <c r="E43" s="131">
        <v>4</v>
      </c>
      <c r="F43" s="131">
        <v>5</v>
      </c>
      <c r="G43" s="131">
        <v>5</v>
      </c>
      <c r="H43" s="131">
        <v>4</v>
      </c>
      <c r="I43" s="131">
        <v>5</v>
      </c>
      <c r="J43" s="131">
        <v>5</v>
      </c>
      <c r="K43" s="131">
        <v>5</v>
      </c>
      <c r="L43" s="109">
        <v>1</v>
      </c>
      <c r="M43" s="109">
        <v>1</v>
      </c>
      <c r="N43" s="111"/>
    </row>
    <row r="44" spans="1:14" ht="21" x14ac:dyDescent="0.6">
      <c r="A44" s="108">
        <v>6190</v>
      </c>
      <c r="B44" s="129">
        <v>219</v>
      </c>
      <c r="C44" s="131">
        <v>5</v>
      </c>
      <c r="D44" s="131">
        <v>5</v>
      </c>
      <c r="E44" s="131">
        <v>5</v>
      </c>
      <c r="F44" s="131">
        <v>5</v>
      </c>
      <c r="G44" s="131">
        <v>5</v>
      </c>
      <c r="H44" s="131">
        <v>5</v>
      </c>
      <c r="I44" s="131">
        <v>5</v>
      </c>
      <c r="J44" s="131">
        <v>5</v>
      </c>
      <c r="K44" s="131">
        <v>5</v>
      </c>
      <c r="L44" s="109">
        <v>1</v>
      </c>
      <c r="M44" s="109">
        <v>1</v>
      </c>
      <c r="N44" s="111"/>
    </row>
    <row r="45" spans="1:14" ht="21" x14ac:dyDescent="0.6">
      <c r="A45" s="108">
        <v>6190</v>
      </c>
      <c r="B45" s="129">
        <v>220</v>
      </c>
      <c r="C45" s="131">
        <v>5</v>
      </c>
      <c r="D45" s="131">
        <v>5</v>
      </c>
      <c r="E45" s="131">
        <v>5</v>
      </c>
      <c r="F45" s="131">
        <v>5</v>
      </c>
      <c r="G45" s="131">
        <v>5</v>
      </c>
      <c r="H45" s="131">
        <v>5</v>
      </c>
      <c r="I45" s="131">
        <v>5</v>
      </c>
      <c r="J45" s="131">
        <v>5</v>
      </c>
      <c r="K45" s="131">
        <v>5</v>
      </c>
      <c r="L45" s="109">
        <v>1</v>
      </c>
      <c r="M45" s="109">
        <v>1</v>
      </c>
      <c r="N45" s="111"/>
    </row>
    <row r="46" spans="1:14" ht="21" x14ac:dyDescent="0.6">
      <c r="A46" s="108">
        <v>6190</v>
      </c>
      <c r="B46" s="129">
        <v>221</v>
      </c>
      <c r="C46" s="131">
        <v>5</v>
      </c>
      <c r="D46" s="131">
        <v>4</v>
      </c>
      <c r="E46" s="131">
        <v>4</v>
      </c>
      <c r="F46" s="131">
        <v>5</v>
      </c>
      <c r="G46" s="131">
        <v>5</v>
      </c>
      <c r="H46" s="131">
        <v>5</v>
      </c>
      <c r="I46" s="131">
        <v>5</v>
      </c>
      <c r="J46" s="131">
        <v>5</v>
      </c>
      <c r="K46" s="131">
        <v>5</v>
      </c>
      <c r="L46" s="109">
        <v>1</v>
      </c>
      <c r="M46" s="109">
        <v>1</v>
      </c>
      <c r="N46" s="111"/>
    </row>
    <row r="47" spans="1:14" ht="21" x14ac:dyDescent="0.6">
      <c r="A47" s="108">
        <v>6190</v>
      </c>
      <c r="B47" s="129">
        <v>222</v>
      </c>
      <c r="C47" s="131">
        <v>5</v>
      </c>
      <c r="D47" s="131">
        <v>5</v>
      </c>
      <c r="E47" s="131">
        <v>5</v>
      </c>
      <c r="F47" s="131">
        <v>5</v>
      </c>
      <c r="G47" s="131">
        <v>5</v>
      </c>
      <c r="H47" s="131">
        <v>5</v>
      </c>
      <c r="I47" s="131">
        <v>5</v>
      </c>
      <c r="J47" s="131">
        <v>5</v>
      </c>
      <c r="K47" s="131">
        <v>5</v>
      </c>
      <c r="L47" s="109">
        <v>1</v>
      </c>
      <c r="M47" s="109">
        <v>1</v>
      </c>
      <c r="N47" s="111"/>
    </row>
    <row r="48" spans="1:14" ht="21" x14ac:dyDescent="0.6">
      <c r="A48" s="108">
        <v>6190</v>
      </c>
      <c r="B48" s="129">
        <v>223</v>
      </c>
      <c r="C48" s="131">
        <v>5</v>
      </c>
      <c r="D48" s="131">
        <v>5</v>
      </c>
      <c r="E48" s="131">
        <v>5</v>
      </c>
      <c r="F48" s="131">
        <v>5</v>
      </c>
      <c r="G48" s="131">
        <v>5</v>
      </c>
      <c r="H48" s="131">
        <v>5</v>
      </c>
      <c r="I48" s="131">
        <v>5</v>
      </c>
      <c r="J48" s="131">
        <v>5</v>
      </c>
      <c r="K48" s="131">
        <v>5</v>
      </c>
      <c r="L48" s="109">
        <v>1</v>
      </c>
      <c r="M48" s="109">
        <v>1</v>
      </c>
      <c r="N48" s="111"/>
    </row>
    <row r="49" spans="1:14" ht="21" x14ac:dyDescent="0.6">
      <c r="A49" s="108">
        <v>6190</v>
      </c>
      <c r="B49" s="129">
        <v>224</v>
      </c>
      <c r="C49" s="131">
        <v>5</v>
      </c>
      <c r="D49" s="131">
        <v>5</v>
      </c>
      <c r="E49" s="131">
        <v>5</v>
      </c>
      <c r="F49" s="131">
        <v>5</v>
      </c>
      <c r="G49" s="131">
        <v>5</v>
      </c>
      <c r="H49" s="131">
        <v>5</v>
      </c>
      <c r="I49" s="131">
        <v>5</v>
      </c>
      <c r="J49" s="131">
        <v>5</v>
      </c>
      <c r="K49" s="131">
        <v>5</v>
      </c>
      <c r="L49" s="109">
        <v>1</v>
      </c>
      <c r="M49" s="109">
        <v>1</v>
      </c>
      <c r="N49" s="111"/>
    </row>
    <row r="50" spans="1:14" ht="21" x14ac:dyDescent="0.6">
      <c r="A50" s="108">
        <v>6190</v>
      </c>
      <c r="B50" s="129">
        <v>225</v>
      </c>
      <c r="C50" s="131">
        <v>5</v>
      </c>
      <c r="D50" s="131">
        <v>5</v>
      </c>
      <c r="E50" s="131">
        <v>5</v>
      </c>
      <c r="F50" s="131">
        <v>5</v>
      </c>
      <c r="G50" s="131">
        <v>5</v>
      </c>
      <c r="H50" s="131">
        <v>5</v>
      </c>
      <c r="I50" s="131">
        <v>5</v>
      </c>
      <c r="J50" s="131">
        <v>5</v>
      </c>
      <c r="K50" s="131">
        <v>5</v>
      </c>
      <c r="L50" s="109">
        <v>1</v>
      </c>
      <c r="M50" s="109">
        <v>1</v>
      </c>
      <c r="N50" s="111"/>
    </row>
    <row r="51" spans="1:14" ht="21" x14ac:dyDescent="0.6">
      <c r="A51" s="108">
        <v>6190</v>
      </c>
      <c r="B51" s="129">
        <v>226</v>
      </c>
      <c r="C51" s="131">
        <v>5</v>
      </c>
      <c r="D51" s="131">
        <v>5</v>
      </c>
      <c r="E51" s="131">
        <v>5</v>
      </c>
      <c r="F51" s="131">
        <v>5</v>
      </c>
      <c r="G51" s="131">
        <v>5</v>
      </c>
      <c r="H51" s="131">
        <v>5</v>
      </c>
      <c r="I51" s="131">
        <v>5</v>
      </c>
      <c r="J51" s="131">
        <v>5</v>
      </c>
      <c r="K51" s="131">
        <v>5</v>
      </c>
      <c r="L51" s="109">
        <v>1</v>
      </c>
      <c r="M51" s="109">
        <v>1</v>
      </c>
      <c r="N51" s="111"/>
    </row>
    <row r="52" spans="1:14" ht="21" x14ac:dyDescent="0.6">
      <c r="A52" s="108">
        <v>6190</v>
      </c>
      <c r="B52" s="129">
        <v>227</v>
      </c>
      <c r="C52" s="131">
        <v>4</v>
      </c>
      <c r="D52" s="131">
        <v>5</v>
      </c>
      <c r="E52" s="131">
        <v>5</v>
      </c>
      <c r="F52" s="131">
        <v>5</v>
      </c>
      <c r="G52" s="131">
        <v>5</v>
      </c>
      <c r="H52" s="131">
        <v>5</v>
      </c>
      <c r="I52" s="131">
        <v>5</v>
      </c>
      <c r="J52" s="131">
        <v>5</v>
      </c>
      <c r="K52" s="131">
        <v>5</v>
      </c>
      <c r="L52" s="109">
        <v>1</v>
      </c>
      <c r="M52" s="109">
        <v>1</v>
      </c>
      <c r="N52" s="111"/>
    </row>
    <row r="53" spans="1:14" ht="21" x14ac:dyDescent="0.6">
      <c r="A53" s="108">
        <v>6190</v>
      </c>
      <c r="B53" s="129">
        <v>228</v>
      </c>
      <c r="C53" s="131">
        <v>5</v>
      </c>
      <c r="D53" s="131">
        <v>5</v>
      </c>
      <c r="E53" s="131">
        <v>5</v>
      </c>
      <c r="F53" s="131">
        <v>5</v>
      </c>
      <c r="G53" s="131">
        <v>5</v>
      </c>
      <c r="H53" s="131">
        <v>5</v>
      </c>
      <c r="I53" s="131">
        <v>5</v>
      </c>
      <c r="J53" s="131">
        <v>5</v>
      </c>
      <c r="K53" s="131">
        <v>5</v>
      </c>
      <c r="L53" s="109">
        <v>1</v>
      </c>
      <c r="M53" s="109">
        <v>1</v>
      </c>
      <c r="N53" s="111"/>
    </row>
    <row r="54" spans="1:14" ht="21" x14ac:dyDescent="0.6">
      <c r="A54" s="108">
        <v>6190</v>
      </c>
      <c r="B54" s="129">
        <v>229</v>
      </c>
      <c r="C54" s="131">
        <v>5</v>
      </c>
      <c r="D54" s="131">
        <v>5</v>
      </c>
      <c r="E54" s="131">
        <v>5</v>
      </c>
      <c r="F54" s="131">
        <v>5</v>
      </c>
      <c r="G54" s="131">
        <v>5</v>
      </c>
      <c r="H54" s="131">
        <v>5</v>
      </c>
      <c r="I54" s="131">
        <v>5</v>
      </c>
      <c r="J54" s="131">
        <v>5</v>
      </c>
      <c r="K54" s="131">
        <v>5</v>
      </c>
      <c r="L54" s="109">
        <v>1</v>
      </c>
      <c r="M54" s="109">
        <v>1</v>
      </c>
      <c r="N54" s="111"/>
    </row>
    <row r="55" spans="1:14" ht="21" x14ac:dyDescent="0.6">
      <c r="A55" s="108">
        <v>6190</v>
      </c>
      <c r="B55" s="129">
        <v>230</v>
      </c>
      <c r="C55" s="131">
        <v>5</v>
      </c>
      <c r="D55" s="131">
        <v>5</v>
      </c>
      <c r="E55" s="131">
        <v>5</v>
      </c>
      <c r="F55" s="131">
        <v>5</v>
      </c>
      <c r="G55" s="131">
        <v>5</v>
      </c>
      <c r="H55" s="131">
        <v>5</v>
      </c>
      <c r="I55" s="131">
        <v>5</v>
      </c>
      <c r="J55" s="131">
        <v>5</v>
      </c>
      <c r="K55" s="131">
        <v>5</v>
      </c>
      <c r="L55" s="109">
        <v>1</v>
      </c>
      <c r="M55" s="109">
        <v>1</v>
      </c>
      <c r="N55" s="111"/>
    </row>
    <row r="56" spans="1:14" ht="21" x14ac:dyDescent="0.6">
      <c r="A56" s="108">
        <v>6190</v>
      </c>
      <c r="B56" s="129">
        <v>231</v>
      </c>
      <c r="C56" s="131">
        <v>4</v>
      </c>
      <c r="D56" s="131">
        <v>5</v>
      </c>
      <c r="E56" s="131">
        <v>4</v>
      </c>
      <c r="F56" s="131">
        <v>5</v>
      </c>
      <c r="G56" s="131">
        <v>4</v>
      </c>
      <c r="H56" s="131">
        <v>5</v>
      </c>
      <c r="I56" s="131">
        <v>5</v>
      </c>
      <c r="J56" s="131">
        <v>5</v>
      </c>
      <c r="K56" s="131">
        <v>5</v>
      </c>
      <c r="L56" s="109">
        <v>2</v>
      </c>
      <c r="M56" s="109"/>
      <c r="N56" s="111"/>
    </row>
    <row r="57" spans="1:14" ht="21" x14ac:dyDescent="0.6">
      <c r="A57" s="108">
        <v>6190</v>
      </c>
      <c r="B57" s="129">
        <v>232</v>
      </c>
      <c r="C57" s="131">
        <v>5</v>
      </c>
      <c r="D57" s="131">
        <v>5</v>
      </c>
      <c r="E57" s="131">
        <v>5</v>
      </c>
      <c r="F57" s="131">
        <v>5</v>
      </c>
      <c r="G57" s="131">
        <v>5</v>
      </c>
      <c r="H57" s="131">
        <v>5</v>
      </c>
      <c r="I57" s="131">
        <v>5</v>
      </c>
      <c r="J57" s="131">
        <v>5</v>
      </c>
      <c r="K57" s="131">
        <v>5</v>
      </c>
      <c r="L57" s="109">
        <v>1</v>
      </c>
      <c r="M57" s="109">
        <v>1</v>
      </c>
      <c r="N57" s="111"/>
    </row>
    <row r="58" spans="1:14" ht="21" x14ac:dyDescent="0.6">
      <c r="A58" s="108">
        <v>6190</v>
      </c>
      <c r="B58" s="129">
        <v>233</v>
      </c>
      <c r="C58" s="131">
        <v>3</v>
      </c>
      <c r="D58" s="131">
        <v>4</v>
      </c>
      <c r="E58" s="131">
        <v>4</v>
      </c>
      <c r="F58" s="131">
        <v>4</v>
      </c>
      <c r="G58" s="131">
        <v>4</v>
      </c>
      <c r="H58" s="131">
        <v>4</v>
      </c>
      <c r="I58" s="131">
        <v>5</v>
      </c>
      <c r="J58" s="131">
        <v>5</v>
      </c>
      <c r="K58" s="131">
        <v>4</v>
      </c>
      <c r="L58" s="109">
        <v>1</v>
      </c>
      <c r="M58" s="109">
        <v>1</v>
      </c>
      <c r="N58" s="111"/>
    </row>
    <row r="59" spans="1:14" ht="21" x14ac:dyDescent="0.6">
      <c r="A59" s="108">
        <v>6190</v>
      </c>
      <c r="B59" s="129">
        <v>234</v>
      </c>
      <c r="C59" s="131">
        <v>5</v>
      </c>
      <c r="D59" s="131">
        <v>5</v>
      </c>
      <c r="E59" s="131">
        <v>5</v>
      </c>
      <c r="F59" s="131">
        <v>5</v>
      </c>
      <c r="G59" s="131">
        <v>5</v>
      </c>
      <c r="H59" s="131">
        <v>5</v>
      </c>
      <c r="I59" s="131">
        <v>5</v>
      </c>
      <c r="J59" s="131">
        <v>5</v>
      </c>
      <c r="K59" s="131">
        <v>5</v>
      </c>
      <c r="L59" s="109">
        <v>1</v>
      </c>
      <c r="M59" s="109">
        <v>1</v>
      </c>
      <c r="N59" s="111"/>
    </row>
    <row r="60" spans="1:14" ht="21" x14ac:dyDescent="0.6">
      <c r="A60" s="108">
        <v>6190</v>
      </c>
      <c r="B60" s="129">
        <v>235</v>
      </c>
      <c r="C60" s="131">
        <v>5</v>
      </c>
      <c r="D60" s="131">
        <v>5</v>
      </c>
      <c r="E60" s="131">
        <v>5</v>
      </c>
      <c r="F60" s="131">
        <v>5</v>
      </c>
      <c r="G60" s="131">
        <v>5</v>
      </c>
      <c r="H60" s="131">
        <v>5</v>
      </c>
      <c r="I60" s="131">
        <v>5</v>
      </c>
      <c r="J60" s="131">
        <v>5</v>
      </c>
      <c r="K60" s="131">
        <v>5</v>
      </c>
      <c r="L60" s="109">
        <v>1</v>
      </c>
      <c r="M60" s="109">
        <v>1</v>
      </c>
      <c r="N60" s="111"/>
    </row>
    <row r="61" spans="1:14" ht="21" x14ac:dyDescent="0.6">
      <c r="A61" s="108">
        <v>6190</v>
      </c>
      <c r="B61" s="129">
        <v>236</v>
      </c>
      <c r="C61" s="131">
        <v>4</v>
      </c>
      <c r="D61" s="131">
        <v>4</v>
      </c>
      <c r="E61" s="131">
        <v>4</v>
      </c>
      <c r="F61" s="131">
        <v>5</v>
      </c>
      <c r="G61" s="131">
        <v>5</v>
      </c>
      <c r="H61" s="131">
        <v>5</v>
      </c>
      <c r="I61" s="131">
        <v>5</v>
      </c>
      <c r="J61" s="131">
        <v>5</v>
      </c>
      <c r="K61" s="131">
        <v>5</v>
      </c>
      <c r="L61" s="109">
        <v>1</v>
      </c>
      <c r="M61" s="109">
        <v>1</v>
      </c>
      <c r="N61" s="111"/>
    </row>
    <row r="62" spans="1:14" ht="21" x14ac:dyDescent="0.6">
      <c r="A62" s="108">
        <v>6190</v>
      </c>
      <c r="B62" s="129">
        <v>237</v>
      </c>
      <c r="C62" s="131">
        <v>5</v>
      </c>
      <c r="D62" s="131">
        <v>5</v>
      </c>
      <c r="E62" s="131">
        <v>5</v>
      </c>
      <c r="F62" s="131">
        <v>5</v>
      </c>
      <c r="G62" s="131">
        <v>5</v>
      </c>
      <c r="H62" s="131">
        <v>5</v>
      </c>
      <c r="I62" s="131">
        <v>5</v>
      </c>
      <c r="J62" s="131">
        <v>5</v>
      </c>
      <c r="K62" s="131">
        <v>4</v>
      </c>
      <c r="L62" s="109">
        <v>1</v>
      </c>
      <c r="M62" s="109">
        <v>1</v>
      </c>
      <c r="N62" s="111"/>
    </row>
    <row r="63" spans="1:14" ht="21" x14ac:dyDescent="0.6">
      <c r="A63" s="108">
        <v>6190</v>
      </c>
      <c r="B63" s="129">
        <v>238</v>
      </c>
      <c r="C63" s="131">
        <v>5</v>
      </c>
      <c r="D63" s="131">
        <v>5</v>
      </c>
      <c r="E63" s="131">
        <v>5</v>
      </c>
      <c r="F63" s="131">
        <v>5</v>
      </c>
      <c r="G63" s="131">
        <v>5</v>
      </c>
      <c r="H63" s="131">
        <v>5</v>
      </c>
      <c r="I63" s="131">
        <v>5</v>
      </c>
      <c r="J63" s="131">
        <v>5</v>
      </c>
      <c r="K63" s="131">
        <v>5</v>
      </c>
      <c r="L63" s="109">
        <v>1</v>
      </c>
      <c r="M63" s="109">
        <v>1</v>
      </c>
      <c r="N63" s="111"/>
    </row>
    <row r="64" spans="1:14" ht="21" x14ac:dyDescent="0.6">
      <c r="A64" s="108">
        <v>6190</v>
      </c>
      <c r="B64" s="129">
        <v>239</v>
      </c>
      <c r="C64" s="131">
        <v>5</v>
      </c>
      <c r="D64" s="131">
        <v>5</v>
      </c>
      <c r="E64" s="131">
        <v>5</v>
      </c>
      <c r="F64" s="131">
        <v>5</v>
      </c>
      <c r="G64" s="131">
        <v>5</v>
      </c>
      <c r="H64" s="131">
        <v>5</v>
      </c>
      <c r="I64" s="131">
        <v>5</v>
      </c>
      <c r="J64" s="131">
        <v>5</v>
      </c>
      <c r="K64" s="131">
        <v>5</v>
      </c>
      <c r="L64" s="109">
        <v>1</v>
      </c>
      <c r="M64" s="109">
        <v>1</v>
      </c>
      <c r="N64" s="111"/>
    </row>
    <row r="65" spans="1:20" ht="21" x14ac:dyDescent="0.6">
      <c r="A65" s="108">
        <v>6190</v>
      </c>
      <c r="B65" s="129">
        <v>240</v>
      </c>
      <c r="C65" s="131">
        <v>5</v>
      </c>
      <c r="D65" s="131">
        <v>5</v>
      </c>
      <c r="E65" s="131">
        <v>5</v>
      </c>
      <c r="F65" s="131">
        <v>5</v>
      </c>
      <c r="G65" s="131">
        <v>5</v>
      </c>
      <c r="H65" s="131">
        <v>5</v>
      </c>
      <c r="I65" s="131">
        <v>5</v>
      </c>
      <c r="J65" s="131">
        <v>5</v>
      </c>
      <c r="K65" s="131">
        <v>5</v>
      </c>
      <c r="L65" s="109">
        <v>1</v>
      </c>
      <c r="M65" s="109">
        <v>1</v>
      </c>
      <c r="N65" s="111"/>
    </row>
    <row r="66" spans="1:20" ht="21" x14ac:dyDescent="0.6">
      <c r="A66" s="108">
        <v>6190</v>
      </c>
      <c r="B66" s="129">
        <v>241</v>
      </c>
      <c r="C66" s="131">
        <v>4</v>
      </c>
      <c r="D66" s="131">
        <v>5</v>
      </c>
      <c r="E66" s="131">
        <v>5</v>
      </c>
      <c r="F66" s="131">
        <v>5</v>
      </c>
      <c r="G66" s="131">
        <v>5</v>
      </c>
      <c r="H66" s="131">
        <v>5</v>
      </c>
      <c r="I66" s="131">
        <v>5</v>
      </c>
      <c r="J66" s="131">
        <v>5</v>
      </c>
      <c r="K66" s="131">
        <v>4</v>
      </c>
      <c r="L66" s="109">
        <v>1</v>
      </c>
      <c r="M66" s="109">
        <v>1</v>
      </c>
      <c r="N66" s="111"/>
    </row>
    <row r="67" spans="1:20" ht="21" x14ac:dyDescent="0.6">
      <c r="A67" s="108">
        <v>6190</v>
      </c>
      <c r="B67" s="129">
        <v>242</v>
      </c>
      <c r="C67" s="131">
        <v>5</v>
      </c>
      <c r="D67" s="131">
        <v>5</v>
      </c>
      <c r="E67" s="131">
        <v>5</v>
      </c>
      <c r="F67" s="131">
        <v>5</v>
      </c>
      <c r="G67" s="131">
        <v>5</v>
      </c>
      <c r="H67" s="131">
        <v>5</v>
      </c>
      <c r="I67" s="131">
        <v>5</v>
      </c>
      <c r="J67" s="131">
        <v>5</v>
      </c>
      <c r="K67" s="131">
        <v>5</v>
      </c>
      <c r="L67" s="109">
        <v>1</v>
      </c>
      <c r="M67" s="109">
        <v>1</v>
      </c>
      <c r="N67" s="111"/>
    </row>
    <row r="68" spans="1:20" ht="21" x14ac:dyDescent="0.6">
      <c r="A68" s="108">
        <v>6190</v>
      </c>
      <c r="B68" s="129">
        <v>243</v>
      </c>
      <c r="C68" s="131">
        <v>5</v>
      </c>
      <c r="D68" s="131">
        <v>5</v>
      </c>
      <c r="E68" s="131">
        <v>5</v>
      </c>
      <c r="F68" s="131">
        <v>5</v>
      </c>
      <c r="G68" s="131">
        <v>5</v>
      </c>
      <c r="H68" s="131">
        <v>5</v>
      </c>
      <c r="I68" s="131">
        <v>5</v>
      </c>
      <c r="J68" s="131">
        <v>5</v>
      </c>
      <c r="K68" s="131">
        <v>4</v>
      </c>
      <c r="L68" s="109">
        <v>1</v>
      </c>
      <c r="M68" s="109">
        <v>1</v>
      </c>
      <c r="N68" s="111"/>
    </row>
    <row r="69" spans="1:20" ht="21" x14ac:dyDescent="0.6">
      <c r="A69" s="108">
        <v>6190</v>
      </c>
      <c r="B69" s="129">
        <v>244</v>
      </c>
      <c r="C69" s="131">
        <v>5</v>
      </c>
      <c r="D69" s="131">
        <v>5</v>
      </c>
      <c r="E69" s="131">
        <v>5</v>
      </c>
      <c r="F69" s="131">
        <v>5</v>
      </c>
      <c r="G69" s="131">
        <v>5</v>
      </c>
      <c r="H69" s="131">
        <v>5</v>
      </c>
      <c r="I69" s="131">
        <v>5</v>
      </c>
      <c r="J69" s="131">
        <v>5</v>
      </c>
      <c r="K69" s="131">
        <v>5</v>
      </c>
      <c r="L69" s="109">
        <v>1</v>
      </c>
      <c r="M69" s="109">
        <v>1</v>
      </c>
      <c r="N69" s="111"/>
    </row>
    <row r="70" spans="1:20" ht="24.6" x14ac:dyDescent="0.7">
      <c r="A70" s="113"/>
      <c r="B70" s="114"/>
      <c r="C70" s="114"/>
      <c r="D70" s="114"/>
      <c r="E70" s="114"/>
      <c r="F70" s="114"/>
      <c r="G70" s="114"/>
      <c r="H70" s="114"/>
      <c r="I70" s="114"/>
      <c r="J70" s="114"/>
      <c r="K70" s="114"/>
      <c r="L70" s="114"/>
      <c r="M70" s="114"/>
      <c r="N70" s="113"/>
    </row>
    <row r="71" spans="1:20" ht="24" customHeight="1" x14ac:dyDescent="0.5">
      <c r="A71" s="156" t="s">
        <v>38</v>
      </c>
      <c r="B71" s="158" t="s">
        <v>39</v>
      </c>
      <c r="C71" s="160" t="s">
        <v>1526</v>
      </c>
      <c r="D71" s="160"/>
      <c r="E71" s="160"/>
      <c r="F71" s="160"/>
      <c r="G71" s="160"/>
      <c r="H71" s="160"/>
      <c r="I71" s="161" t="s">
        <v>1527</v>
      </c>
      <c r="J71" s="162"/>
      <c r="K71" s="162"/>
      <c r="L71" s="162"/>
      <c r="M71" s="162"/>
      <c r="N71" s="162"/>
      <c r="O71" s="162"/>
      <c r="P71" s="162"/>
      <c r="Q71" s="162"/>
      <c r="R71" s="162"/>
      <c r="S71" s="162"/>
      <c r="T71" s="163"/>
    </row>
    <row r="72" spans="1:20" ht="51" customHeight="1" x14ac:dyDescent="0.5">
      <c r="A72" s="157"/>
      <c r="B72" s="159"/>
      <c r="C72" s="160">
        <v>1</v>
      </c>
      <c r="D72" s="160"/>
      <c r="E72" s="160">
        <v>2</v>
      </c>
      <c r="F72" s="160"/>
      <c r="G72" s="160">
        <v>3</v>
      </c>
      <c r="H72" s="160">
        <v>2.1</v>
      </c>
      <c r="I72" s="160">
        <v>4</v>
      </c>
      <c r="J72" s="160">
        <v>2.2000000000000002</v>
      </c>
      <c r="K72" s="160">
        <v>5</v>
      </c>
      <c r="L72" s="160">
        <v>2.2999999999999998</v>
      </c>
      <c r="M72" s="160">
        <v>6</v>
      </c>
      <c r="N72" s="160"/>
      <c r="O72" s="160">
        <v>7</v>
      </c>
      <c r="P72" s="160"/>
      <c r="Q72" s="160">
        <v>8</v>
      </c>
      <c r="R72" s="160"/>
      <c r="S72" s="160">
        <v>9</v>
      </c>
      <c r="T72" s="160"/>
    </row>
    <row r="73" spans="1:20" ht="24.6" x14ac:dyDescent="0.7">
      <c r="A73" s="115">
        <v>5</v>
      </c>
      <c r="B73" s="115">
        <v>100</v>
      </c>
      <c r="C73" s="116">
        <f>COUNTIF(C4:C69,5)</f>
        <v>50</v>
      </c>
      <c r="D73" s="117">
        <f>C73*100</f>
        <v>5000</v>
      </c>
      <c r="E73" s="116">
        <f>COUNTIF(D4:D69,5)</f>
        <v>60</v>
      </c>
      <c r="F73" s="117">
        <f>E73*100</f>
        <v>6000</v>
      </c>
      <c r="G73" s="116">
        <f>COUNTIF(E4:E69,5)</f>
        <v>59</v>
      </c>
      <c r="H73" s="117">
        <f>G73*100</f>
        <v>5900</v>
      </c>
      <c r="I73" s="116">
        <f>COUNTIF(F4:F69,5)</f>
        <v>61</v>
      </c>
      <c r="J73" s="117">
        <f>I73*100</f>
        <v>6100</v>
      </c>
      <c r="K73" s="116">
        <f>COUNTIF(G4:G69,5)</f>
        <v>59</v>
      </c>
      <c r="L73" s="117">
        <f>K73*100</f>
        <v>5900</v>
      </c>
      <c r="M73" s="116">
        <f>COUNTIF(H4:H69,5)</f>
        <v>57</v>
      </c>
      <c r="N73" s="117">
        <f>M73*100</f>
        <v>5700</v>
      </c>
      <c r="O73" s="116">
        <f>COUNTIF(I4:I69,5)</f>
        <v>66</v>
      </c>
      <c r="P73" s="117">
        <f>O73*100</f>
        <v>6600</v>
      </c>
      <c r="Q73" s="116">
        <f>COUNTIF(J4:J69,5)</f>
        <v>66</v>
      </c>
      <c r="R73" s="117">
        <f>Q73*100</f>
        <v>6600</v>
      </c>
      <c r="S73" s="116">
        <f>COUNTIF(K4:K69,5)</f>
        <v>62</v>
      </c>
      <c r="T73" s="117">
        <f>S73*100</f>
        <v>6200</v>
      </c>
    </row>
    <row r="74" spans="1:20" ht="24.6" x14ac:dyDescent="0.7">
      <c r="A74" s="115">
        <v>4</v>
      </c>
      <c r="B74" s="115">
        <v>80</v>
      </c>
      <c r="C74" s="116">
        <f>COUNTIF(C4:C69,4)</f>
        <v>15</v>
      </c>
      <c r="D74" s="117">
        <f>C74*80</f>
        <v>1200</v>
      </c>
      <c r="E74" s="116">
        <f>COUNTIF(D4:D69,4)</f>
        <v>6</v>
      </c>
      <c r="F74" s="117">
        <f>E74*80</f>
        <v>480</v>
      </c>
      <c r="G74" s="116">
        <f>COUNTIF(E4:E69,4)</f>
        <v>7</v>
      </c>
      <c r="H74" s="117">
        <f>G74*80</f>
        <v>560</v>
      </c>
      <c r="I74" s="116">
        <f>COUNTIF(F4:F69,4)</f>
        <v>5</v>
      </c>
      <c r="J74" s="117">
        <f>I74*80</f>
        <v>400</v>
      </c>
      <c r="K74" s="116">
        <f>COUNTIF(G4:G69,4)</f>
        <v>7</v>
      </c>
      <c r="L74" s="117">
        <f>K74*80</f>
        <v>560</v>
      </c>
      <c r="M74" s="116">
        <f>COUNTIF(H4:H69,4)</f>
        <v>9</v>
      </c>
      <c r="N74" s="117">
        <f>M74*80</f>
        <v>720</v>
      </c>
      <c r="O74" s="116">
        <f>COUNTIF(I4:I69,4)</f>
        <v>0</v>
      </c>
      <c r="P74" s="117">
        <f>O74*80</f>
        <v>0</v>
      </c>
      <c r="Q74" s="116">
        <f>COUNTIF(J4:J69,4)</f>
        <v>0</v>
      </c>
      <c r="R74" s="117">
        <f>Q74*80</f>
        <v>0</v>
      </c>
      <c r="S74" s="116">
        <f>COUNTIF(K4:K69,4)</f>
        <v>4</v>
      </c>
      <c r="T74" s="117">
        <f>S74*80</f>
        <v>320</v>
      </c>
    </row>
    <row r="75" spans="1:20" ht="24.6" x14ac:dyDescent="0.7">
      <c r="A75" s="115">
        <v>3</v>
      </c>
      <c r="B75" s="115">
        <v>60</v>
      </c>
      <c r="C75" s="116">
        <f>COUNTIF(C4:C69,3)</f>
        <v>1</v>
      </c>
      <c r="D75" s="117">
        <f>C75*60</f>
        <v>60</v>
      </c>
      <c r="E75" s="116">
        <f>COUNTIF(D4:D69,3)</f>
        <v>0</v>
      </c>
      <c r="F75" s="117">
        <f>E75*60</f>
        <v>0</v>
      </c>
      <c r="G75" s="116">
        <f>COUNTIF(E4:E69,3)</f>
        <v>0</v>
      </c>
      <c r="H75" s="117">
        <f>G75*60</f>
        <v>0</v>
      </c>
      <c r="I75" s="116">
        <f>COUNTIF(F4:F69,3)</f>
        <v>0</v>
      </c>
      <c r="J75" s="117">
        <f>I75*60</f>
        <v>0</v>
      </c>
      <c r="K75" s="116">
        <f>COUNTIF(G4:G69,3)</f>
        <v>0</v>
      </c>
      <c r="L75" s="117">
        <f>K75*60</f>
        <v>0</v>
      </c>
      <c r="M75" s="116">
        <f>COUNTIF(H4:H69,3)</f>
        <v>0</v>
      </c>
      <c r="N75" s="117">
        <f>M75*60</f>
        <v>0</v>
      </c>
      <c r="O75" s="116">
        <f>COUNTIF(I4:I69,3)</f>
        <v>0</v>
      </c>
      <c r="P75" s="117">
        <f>O75*60</f>
        <v>0</v>
      </c>
      <c r="Q75" s="116">
        <f>COUNTIF(J4:J69,3)</f>
        <v>0</v>
      </c>
      <c r="R75" s="117">
        <f>Q75*60</f>
        <v>0</v>
      </c>
      <c r="S75" s="116">
        <f>COUNTIF(K4:K69,3)</f>
        <v>0</v>
      </c>
      <c r="T75" s="117">
        <f>S75*60</f>
        <v>0</v>
      </c>
    </row>
    <row r="76" spans="1:20" ht="24.6" x14ac:dyDescent="0.7">
      <c r="A76" s="115">
        <v>2</v>
      </c>
      <c r="B76" s="115">
        <v>40</v>
      </c>
      <c r="C76" s="116">
        <f>COUNTIF(C4:C69,2)</f>
        <v>0</v>
      </c>
      <c r="D76" s="117">
        <f>C76*40</f>
        <v>0</v>
      </c>
      <c r="E76" s="116">
        <f>COUNTIF(D4:D69,2)</f>
        <v>0</v>
      </c>
      <c r="F76" s="117">
        <f>E76*40</f>
        <v>0</v>
      </c>
      <c r="G76" s="116">
        <f>COUNTIF(E4:E69,2)</f>
        <v>0</v>
      </c>
      <c r="H76" s="117">
        <f>G76*40</f>
        <v>0</v>
      </c>
      <c r="I76" s="116">
        <f>COUNTIF(F4:F69,2)</f>
        <v>0</v>
      </c>
      <c r="J76" s="117">
        <f>I76*40</f>
        <v>0</v>
      </c>
      <c r="K76" s="116">
        <f>COUNTIF(G4:G69,2)</f>
        <v>0</v>
      </c>
      <c r="L76" s="117">
        <f>K76*40</f>
        <v>0</v>
      </c>
      <c r="M76" s="116">
        <f>COUNTIF(H4:H69,2)</f>
        <v>0</v>
      </c>
      <c r="N76" s="117">
        <f>M76*40</f>
        <v>0</v>
      </c>
      <c r="O76" s="116">
        <f>COUNTIF(I4:I69,2)</f>
        <v>0</v>
      </c>
      <c r="P76" s="117">
        <f>O76*40</f>
        <v>0</v>
      </c>
      <c r="Q76" s="116">
        <f>COUNTIF(J4:J69,2)</f>
        <v>0</v>
      </c>
      <c r="R76" s="117">
        <f>Q76*40</f>
        <v>0</v>
      </c>
      <c r="S76" s="116">
        <f>COUNTIF(K4:K69,2)</f>
        <v>0</v>
      </c>
      <c r="T76" s="117">
        <f>S76*40</f>
        <v>0</v>
      </c>
    </row>
    <row r="77" spans="1:20" ht="24.6" x14ac:dyDescent="0.7">
      <c r="A77" s="115">
        <v>1</v>
      </c>
      <c r="B77" s="115">
        <v>20</v>
      </c>
      <c r="C77" s="116">
        <f>COUNTIF(C4:C69,1)</f>
        <v>0</v>
      </c>
      <c r="D77" s="117">
        <f>C77*20</f>
        <v>0</v>
      </c>
      <c r="E77" s="116">
        <f>COUNTIF(D4:D69,1)</f>
        <v>0</v>
      </c>
      <c r="F77" s="117">
        <f>E77*20</f>
        <v>0</v>
      </c>
      <c r="G77" s="116">
        <f>COUNTIF(E4:E69,1)</f>
        <v>0</v>
      </c>
      <c r="H77" s="117">
        <f>G77*20</f>
        <v>0</v>
      </c>
      <c r="I77" s="116">
        <f>COUNTIF(F4:F69,1)</f>
        <v>0</v>
      </c>
      <c r="J77" s="117">
        <f>I77*20</f>
        <v>0</v>
      </c>
      <c r="K77" s="116">
        <f>COUNTIF(G4:G69,1)</f>
        <v>0</v>
      </c>
      <c r="L77" s="117">
        <f>K77*20</f>
        <v>0</v>
      </c>
      <c r="M77" s="116">
        <f>COUNTIF(H4:H69,1)</f>
        <v>0</v>
      </c>
      <c r="N77" s="117">
        <f>M77*20</f>
        <v>0</v>
      </c>
      <c r="O77" s="116">
        <f>COUNTIF(I4:I69,1)</f>
        <v>0</v>
      </c>
      <c r="P77" s="117">
        <f>O77*20</f>
        <v>0</v>
      </c>
      <c r="Q77" s="116">
        <f>COUNTIF(J4:J69,1)</f>
        <v>0</v>
      </c>
      <c r="R77" s="117">
        <f>Q77*20</f>
        <v>0</v>
      </c>
      <c r="S77" s="116">
        <f>COUNTIF(K4:K69,1)</f>
        <v>0</v>
      </c>
      <c r="T77" s="117">
        <f>S77*20</f>
        <v>0</v>
      </c>
    </row>
    <row r="78" spans="1:20" ht="24.6" x14ac:dyDescent="0.7">
      <c r="A78" s="115">
        <v>6</v>
      </c>
      <c r="B78" s="115" t="s">
        <v>23</v>
      </c>
      <c r="C78" s="116">
        <f>COUNTIF(C4:C69,6)</f>
        <v>0</v>
      </c>
      <c r="D78" s="117">
        <f>(C78/C79)*100</f>
        <v>0</v>
      </c>
      <c r="E78" s="116">
        <f>COUNTIF(D4:D69,6)</f>
        <v>0</v>
      </c>
      <c r="F78" s="117">
        <f>(E78/E79)*100</f>
        <v>0</v>
      </c>
      <c r="G78" s="116">
        <f>COUNTIF(E4:E69,6)</f>
        <v>0</v>
      </c>
      <c r="H78" s="117">
        <f>(G78/G79)*100</f>
        <v>0</v>
      </c>
      <c r="I78" s="116">
        <f>COUNTIF(F4:F69,6)</f>
        <v>0</v>
      </c>
      <c r="J78" s="117">
        <f>(I78/I79)*100</f>
        <v>0</v>
      </c>
      <c r="K78" s="116">
        <f>COUNTIF(G4:G69,6)</f>
        <v>0</v>
      </c>
      <c r="L78" s="117">
        <f>(K78/K79)*100</f>
        <v>0</v>
      </c>
      <c r="M78" s="116">
        <f>COUNTIF(H4:H69,6)</f>
        <v>0</v>
      </c>
      <c r="N78" s="117">
        <f>(M78/M79)*100</f>
        <v>0</v>
      </c>
      <c r="O78" s="116">
        <f>COUNTIF(I4:I69,6)</f>
        <v>0</v>
      </c>
      <c r="P78" s="117">
        <f>(O78/O79)*100</f>
        <v>0</v>
      </c>
      <c r="Q78" s="116">
        <f>COUNTIF(J4:J69,6)</f>
        <v>0</v>
      </c>
      <c r="R78" s="117">
        <f>(Q78/Q79)*100</f>
        <v>0</v>
      </c>
      <c r="S78" s="116">
        <f>COUNTIF(K4:K69,6)</f>
        <v>0</v>
      </c>
      <c r="T78" s="117">
        <f>(S78/S79)*100</f>
        <v>0</v>
      </c>
    </row>
    <row r="79" spans="1:20" ht="24.6" x14ac:dyDescent="0.7">
      <c r="A79" s="113"/>
      <c r="B79" s="114"/>
      <c r="C79" s="118">
        <f>SUM(C73:C78)</f>
        <v>66</v>
      </c>
      <c r="D79" s="119">
        <f>SUM(D73:D77)</f>
        <v>6260</v>
      </c>
      <c r="E79" s="118">
        <f>SUM(E73:E78)</f>
        <v>66</v>
      </c>
      <c r="F79" s="119">
        <f>SUM(F73:F77)</f>
        <v>6480</v>
      </c>
      <c r="G79" s="118">
        <f>SUM(G73:G78)</f>
        <v>66</v>
      </c>
      <c r="H79" s="119">
        <f t="shared" ref="H79:N79" si="1">SUM(H73:H77)</f>
        <v>6460</v>
      </c>
      <c r="I79" s="118">
        <f>SUM(I73:I78)</f>
        <v>66</v>
      </c>
      <c r="J79" s="119">
        <f t="shared" si="1"/>
        <v>6500</v>
      </c>
      <c r="K79" s="118">
        <f>SUM(K73:K78)</f>
        <v>66</v>
      </c>
      <c r="L79" s="119">
        <f t="shared" si="1"/>
        <v>6460</v>
      </c>
      <c r="M79" s="118">
        <f>SUM(M73:M78)</f>
        <v>66</v>
      </c>
      <c r="N79" s="120">
        <f t="shared" si="1"/>
        <v>6420</v>
      </c>
      <c r="O79" s="118">
        <f>SUM(O73:O78)</f>
        <v>66</v>
      </c>
      <c r="P79" s="120">
        <f>SUM(P73:P77)</f>
        <v>6600</v>
      </c>
      <c r="Q79" s="118">
        <f>SUM(Q73:Q78)</f>
        <v>66</v>
      </c>
      <c r="R79" s="120">
        <f>SUM(R73:R77)</f>
        <v>6600</v>
      </c>
      <c r="S79" s="118">
        <f>SUM(S73:S78)</f>
        <v>66</v>
      </c>
      <c r="T79" s="120">
        <f>SUM(T73:T77)</f>
        <v>6520</v>
      </c>
    </row>
    <row r="80" spans="1:20" ht="24.6" x14ac:dyDescent="0.7">
      <c r="A80" s="113" t="s">
        <v>41</v>
      </c>
      <c r="B80" s="114"/>
      <c r="C80" s="118">
        <f>D79/C79-C78</f>
        <v>94.848484848484844</v>
      </c>
      <c r="D80" s="119"/>
      <c r="E80" s="118">
        <f>F79/E79-E78</f>
        <v>98.181818181818187</v>
      </c>
      <c r="F80" s="119"/>
      <c r="G80" s="118">
        <f>H79/G79-G78</f>
        <v>97.878787878787875</v>
      </c>
      <c r="H80" s="119"/>
      <c r="I80" s="118">
        <f>J79/I79-I78</f>
        <v>98.484848484848484</v>
      </c>
      <c r="J80" s="119"/>
      <c r="K80" s="118">
        <f>L79/K79-K78</f>
        <v>97.878787878787875</v>
      </c>
      <c r="L80" s="119"/>
      <c r="M80" s="118">
        <f>N79/M79-M78</f>
        <v>97.272727272727266</v>
      </c>
      <c r="N80" s="120"/>
      <c r="O80" s="118">
        <f>P79/O79-O78</f>
        <v>100</v>
      </c>
      <c r="P80" s="120"/>
      <c r="Q80" s="118">
        <f>R79/Q79-Q78</f>
        <v>100</v>
      </c>
      <c r="R80" s="120"/>
      <c r="S80" s="118">
        <f>T79/S79-S78</f>
        <v>98.787878787878782</v>
      </c>
      <c r="T80" s="120"/>
    </row>
    <row r="81" spans="1:14" ht="24.6" x14ac:dyDescent="0.7">
      <c r="A81" s="113"/>
      <c r="B81" s="114"/>
      <c r="C81" s="114"/>
      <c r="D81" s="114"/>
      <c r="E81" s="114"/>
      <c r="F81" s="114"/>
      <c r="G81" s="114"/>
      <c r="H81" s="114"/>
      <c r="I81" s="114"/>
      <c r="J81" s="114"/>
      <c r="K81" s="114"/>
      <c r="L81" s="114"/>
      <c r="M81" s="114"/>
      <c r="N81" s="113"/>
    </row>
    <row r="82" spans="1:14" ht="27" x14ac:dyDescent="0.75">
      <c r="A82" s="164" t="s">
        <v>42</v>
      </c>
      <c r="B82" s="164"/>
      <c r="C82" s="121">
        <f>SUM(C80:T80)/9</f>
        <v>98.148148148148138</v>
      </c>
      <c r="D82" s="122" t="s">
        <v>43</v>
      </c>
      <c r="E82" s="114"/>
      <c r="F82" s="114"/>
      <c r="G82" s="114"/>
      <c r="H82" s="114"/>
      <c r="I82" s="114"/>
      <c r="J82" s="114"/>
      <c r="K82" s="114"/>
      <c r="L82" s="114"/>
      <c r="M82" s="114"/>
      <c r="N82" s="113"/>
    </row>
    <row r="83" spans="1:14" ht="24.6" x14ac:dyDescent="0.7">
      <c r="A83" s="113"/>
      <c r="B83" s="114"/>
      <c r="C83" s="114"/>
      <c r="D83" s="114"/>
      <c r="E83" s="114"/>
      <c r="F83" s="114"/>
      <c r="G83" s="114"/>
      <c r="H83" s="114"/>
      <c r="I83" s="114"/>
      <c r="J83" s="114"/>
      <c r="K83" s="114"/>
      <c r="L83" s="114"/>
      <c r="M83" s="114"/>
      <c r="N83" s="113"/>
    </row>
    <row r="84" spans="1:14" ht="27" x14ac:dyDescent="0.75">
      <c r="A84" s="165" t="s">
        <v>44</v>
      </c>
      <c r="B84" s="165"/>
      <c r="C84" s="123">
        <f>((COUNTIF(C4:K24,6)/(C79*9)*100))</f>
        <v>0</v>
      </c>
      <c r="D84" s="124" t="s">
        <v>43</v>
      </c>
      <c r="E84" s="114"/>
      <c r="F84" s="114"/>
      <c r="G84" s="114"/>
      <c r="H84" s="114"/>
      <c r="I84" s="114"/>
      <c r="J84" s="114"/>
      <c r="K84" s="114"/>
      <c r="L84" s="114"/>
      <c r="M84" s="114"/>
      <c r="N84" s="113"/>
    </row>
    <row r="86" spans="1:14" x14ac:dyDescent="0.5">
      <c r="F86" s="155"/>
      <c r="G86" s="155"/>
      <c r="H86" s="155"/>
      <c r="I86" s="155"/>
      <c r="J86" s="155"/>
      <c r="K86" s="125"/>
    </row>
    <row r="137" spans="15:22" ht="24.6" x14ac:dyDescent="0.7">
      <c r="O137" s="126" t="s">
        <v>23</v>
      </c>
      <c r="P137" s="113"/>
      <c r="Q137" s="113"/>
      <c r="R137" s="113"/>
      <c r="S137" s="113"/>
      <c r="T137" s="113"/>
      <c r="U137" s="113"/>
      <c r="V137" s="113"/>
    </row>
    <row r="138" spans="15:22" ht="24.6" x14ac:dyDescent="0.7">
      <c r="O138" s="127">
        <v>6</v>
      </c>
      <c r="P138" s="113"/>
      <c r="Q138" s="113"/>
      <c r="R138" s="113"/>
      <c r="S138" s="113"/>
      <c r="T138" s="113"/>
      <c r="U138" s="113"/>
      <c r="V138" s="113"/>
    </row>
    <row r="139" spans="15:22" ht="24.6" x14ac:dyDescent="0.7">
      <c r="O139" s="127"/>
      <c r="P139" s="113"/>
      <c r="Q139" s="113"/>
      <c r="R139" s="113"/>
      <c r="S139" s="113"/>
      <c r="T139" s="113"/>
      <c r="U139" s="113"/>
      <c r="V139" s="113"/>
    </row>
    <row r="140" spans="15:22" ht="24.6" x14ac:dyDescent="0.7">
      <c r="O140" s="128">
        <f>D78</f>
        <v>0</v>
      </c>
      <c r="P140" s="113"/>
      <c r="Q140" s="113"/>
      <c r="R140" s="113"/>
      <c r="S140" s="113"/>
      <c r="T140" s="113"/>
      <c r="U140" s="113"/>
      <c r="V140" s="113"/>
    </row>
    <row r="141" spans="15:22" ht="24.6" x14ac:dyDescent="0.7">
      <c r="O141" s="128">
        <f>F78</f>
        <v>0</v>
      </c>
      <c r="P141" s="113"/>
      <c r="Q141" s="113"/>
      <c r="R141" s="113"/>
      <c r="S141" s="113"/>
      <c r="T141" s="113"/>
      <c r="U141" s="113"/>
      <c r="V141" s="113"/>
    </row>
    <row r="142" spans="15:22" ht="24.6" x14ac:dyDescent="0.7">
      <c r="O142" s="128">
        <f>H78</f>
        <v>0</v>
      </c>
      <c r="P142" s="113"/>
      <c r="Q142" s="113"/>
      <c r="R142" s="113"/>
      <c r="S142" s="113"/>
      <c r="T142" s="113"/>
      <c r="U142" s="113"/>
      <c r="V142" s="113"/>
    </row>
    <row r="143" spans="15:22" ht="24.6" x14ac:dyDescent="0.7">
      <c r="O143" s="128">
        <f>J78</f>
        <v>0</v>
      </c>
      <c r="P143" s="113"/>
      <c r="Q143" s="113"/>
      <c r="R143" s="113"/>
      <c r="S143" s="113"/>
      <c r="T143" s="113"/>
      <c r="U143" s="113"/>
      <c r="V143" s="113"/>
    </row>
    <row r="144" spans="15:22" ht="24.6" x14ac:dyDescent="0.7">
      <c r="O144" s="128">
        <f>L78</f>
        <v>0</v>
      </c>
      <c r="P144" s="113"/>
      <c r="Q144" s="113"/>
      <c r="R144" s="113"/>
      <c r="S144" s="113"/>
      <c r="T144" s="113"/>
      <c r="U144" s="113"/>
      <c r="V144" s="113"/>
    </row>
    <row r="145" spans="15:22" ht="24.6" x14ac:dyDescent="0.7">
      <c r="O145" s="128">
        <f>N78</f>
        <v>0</v>
      </c>
      <c r="P145" s="113"/>
      <c r="Q145" s="113"/>
      <c r="R145" s="113"/>
      <c r="S145" s="113"/>
      <c r="T145" s="113"/>
      <c r="U145" s="113"/>
      <c r="V145" s="113"/>
    </row>
    <row r="146" spans="15:22" ht="24.6" x14ac:dyDescent="0.7">
      <c r="O146" s="128">
        <f>P160</f>
        <v>0</v>
      </c>
      <c r="P146" s="113"/>
      <c r="Q146" s="113"/>
      <c r="R146" s="113"/>
      <c r="S146" s="113"/>
      <c r="T146" s="113"/>
      <c r="U146" s="113"/>
      <c r="V146" s="113"/>
    </row>
    <row r="147" spans="15:22" ht="24.6" x14ac:dyDescent="0.7">
      <c r="O147" s="128"/>
      <c r="P147" s="113"/>
      <c r="Q147" s="113"/>
      <c r="R147" s="113"/>
      <c r="S147" s="113"/>
      <c r="T147" s="113"/>
      <c r="U147" s="113"/>
      <c r="V147" s="113"/>
    </row>
    <row r="148" spans="15:22" ht="24.6" x14ac:dyDescent="0.7">
      <c r="O148" s="128">
        <f>P160</f>
        <v>0</v>
      </c>
      <c r="P148" s="113"/>
      <c r="Q148" s="113"/>
      <c r="R148" s="113"/>
      <c r="S148" s="113"/>
      <c r="T148" s="113"/>
      <c r="U148" s="113"/>
      <c r="V148" s="113"/>
    </row>
    <row r="149" spans="15:22" ht="24.6" x14ac:dyDescent="0.7">
      <c r="O149" s="128">
        <f>R160</f>
        <v>0</v>
      </c>
      <c r="P149" s="113"/>
      <c r="Q149" s="113"/>
      <c r="R149" s="113"/>
      <c r="S149" s="113"/>
      <c r="T149" s="113"/>
      <c r="U149" s="113"/>
      <c r="V149" s="113"/>
    </row>
    <row r="150" spans="15:22" ht="24.6" x14ac:dyDescent="0.7">
      <c r="O150" s="128">
        <f>T160</f>
        <v>0</v>
      </c>
      <c r="P150" s="113"/>
      <c r="Q150" s="113"/>
      <c r="R150" s="113"/>
      <c r="S150" s="113"/>
      <c r="T150" s="113"/>
      <c r="U150" s="113"/>
      <c r="V150" s="113"/>
    </row>
    <row r="151" spans="15:22" ht="24.6" x14ac:dyDescent="0.7">
      <c r="O151" s="128">
        <f>V160</f>
        <v>0</v>
      </c>
      <c r="P151" s="113"/>
      <c r="Q151" s="113"/>
      <c r="R151" s="113"/>
      <c r="S151" s="113"/>
      <c r="T151" s="113"/>
      <c r="U151" s="113"/>
      <c r="V151" s="113"/>
    </row>
    <row r="152" spans="15:22" ht="24.6" x14ac:dyDescent="0.7">
      <c r="O152" s="113"/>
      <c r="P152" s="113"/>
      <c r="Q152" s="113"/>
      <c r="R152" s="113"/>
      <c r="S152" s="113"/>
      <c r="T152" s="113"/>
      <c r="U152" s="113"/>
      <c r="V152" s="113"/>
    </row>
    <row r="153" spans="15:22" ht="24.6" x14ac:dyDescent="0.5">
      <c r="O153" s="160" t="s">
        <v>17</v>
      </c>
      <c r="P153" s="160"/>
      <c r="Q153" s="160"/>
      <c r="R153" s="160"/>
      <c r="S153" s="160"/>
      <c r="T153" s="160"/>
      <c r="U153" s="160" t="s">
        <v>18</v>
      </c>
      <c r="V153" s="160"/>
    </row>
    <row r="154" spans="15:22" ht="24.6" x14ac:dyDescent="0.5">
      <c r="O154" s="160">
        <v>3.1</v>
      </c>
      <c r="P154" s="160"/>
      <c r="Q154" s="160">
        <v>3.2</v>
      </c>
      <c r="R154" s="160"/>
      <c r="S154" s="160">
        <v>3.3</v>
      </c>
      <c r="T154" s="160"/>
      <c r="U154" s="160"/>
      <c r="V154" s="160"/>
    </row>
    <row r="155" spans="15:22" ht="24.6" x14ac:dyDescent="0.7">
      <c r="O155" s="116">
        <f>COUNTIF(I4:I69,5)</f>
        <v>66</v>
      </c>
      <c r="P155" s="117">
        <f>O155*100</f>
        <v>6600</v>
      </c>
      <c r="Q155" s="116">
        <f>COUNTIF(J4:J69,5)</f>
        <v>66</v>
      </c>
      <c r="R155" s="117">
        <f>Q155*100</f>
        <v>6600</v>
      </c>
      <c r="S155" s="116">
        <f>COUNTIF(K4:K69,5)</f>
        <v>62</v>
      </c>
      <c r="T155" s="117">
        <f>S155*100</f>
        <v>6200</v>
      </c>
      <c r="U155" s="116">
        <f>COUNTIF(L4:L69,5)</f>
        <v>0</v>
      </c>
      <c r="V155" s="117">
        <f>U155*100</f>
        <v>0</v>
      </c>
    </row>
    <row r="156" spans="15:22" ht="24.6" x14ac:dyDescent="0.7">
      <c r="O156" s="116">
        <f>COUNTIF(I4:I69,4)</f>
        <v>0</v>
      </c>
      <c r="P156" s="117">
        <f>O156*80</f>
        <v>0</v>
      </c>
      <c r="Q156" s="116">
        <f>COUNTIF(J4:J69,4)</f>
        <v>0</v>
      </c>
      <c r="R156" s="117">
        <f>Q156*80</f>
        <v>0</v>
      </c>
      <c r="S156" s="116">
        <f>COUNTIF(K4:K69,4)</f>
        <v>4</v>
      </c>
      <c r="T156" s="117">
        <f>S156*80</f>
        <v>320</v>
      </c>
      <c r="U156" s="116">
        <f>COUNTIF(L4:L69,4)</f>
        <v>0</v>
      </c>
      <c r="V156" s="117">
        <f>U156*80</f>
        <v>0</v>
      </c>
    </row>
    <row r="157" spans="15:22" ht="24.6" x14ac:dyDescent="0.7">
      <c r="O157" s="116">
        <f>COUNTIF(I4:I69,3)</f>
        <v>0</v>
      </c>
      <c r="P157" s="117">
        <f>O157*60</f>
        <v>0</v>
      </c>
      <c r="Q157" s="116">
        <f>COUNTIF(J4:J69,3)</f>
        <v>0</v>
      </c>
      <c r="R157" s="117">
        <f>Q157*60</f>
        <v>0</v>
      </c>
      <c r="S157" s="116">
        <f>COUNTIF(K4:K69,3)</f>
        <v>0</v>
      </c>
      <c r="T157" s="117">
        <f>S157*60</f>
        <v>0</v>
      </c>
      <c r="U157" s="116">
        <f>COUNTIF(L4:L69,3)</f>
        <v>0</v>
      </c>
      <c r="V157" s="117">
        <f>U157*60</f>
        <v>0</v>
      </c>
    </row>
    <row r="158" spans="15:22" ht="24.6" x14ac:dyDescent="0.7">
      <c r="O158" s="116">
        <f>COUNTIF(I4:I69,2)</f>
        <v>0</v>
      </c>
      <c r="P158" s="117">
        <f>O158*40</f>
        <v>0</v>
      </c>
      <c r="Q158" s="116">
        <f>COUNTIF(J4:J69,2)</f>
        <v>0</v>
      </c>
      <c r="R158" s="117">
        <f>Q158*40</f>
        <v>0</v>
      </c>
      <c r="S158" s="116">
        <f>COUNTIF(K4:K69,2)</f>
        <v>0</v>
      </c>
      <c r="T158" s="117">
        <f>S158*40</f>
        <v>0</v>
      </c>
      <c r="U158" s="116">
        <f>COUNTIF(L4:L69,2)</f>
        <v>2</v>
      </c>
      <c r="V158" s="117">
        <f>U158*40</f>
        <v>80</v>
      </c>
    </row>
    <row r="159" spans="15:22" ht="24.6" x14ac:dyDescent="0.7">
      <c r="O159" s="116">
        <f>COUNTIF(I4:I69,1)</f>
        <v>0</v>
      </c>
      <c r="P159" s="117">
        <f>O159*20</f>
        <v>0</v>
      </c>
      <c r="Q159" s="116">
        <f>COUNTIF(J4:J69,1)</f>
        <v>0</v>
      </c>
      <c r="R159" s="117">
        <f>Q159*20</f>
        <v>0</v>
      </c>
      <c r="S159" s="116">
        <f>COUNTIF(K4:K69,1)</f>
        <v>0</v>
      </c>
      <c r="T159" s="117">
        <f>S159*20</f>
        <v>0</v>
      </c>
      <c r="U159" s="116">
        <f>COUNTIF(L4:L69,1)</f>
        <v>64</v>
      </c>
      <c r="V159" s="117">
        <f>U159*20</f>
        <v>1280</v>
      </c>
    </row>
    <row r="160" spans="15:22" ht="24.6" x14ac:dyDescent="0.7">
      <c r="O160" s="116">
        <f>COUNTIF(I4:I69,6)</f>
        <v>0</v>
      </c>
      <c r="P160" s="117">
        <f>(O160/O161)*100</f>
        <v>0</v>
      </c>
      <c r="Q160" s="116">
        <f>COUNTIF(J4:J69,6)</f>
        <v>0</v>
      </c>
      <c r="R160" s="117">
        <f>(Q160/Q161)*100</f>
        <v>0</v>
      </c>
      <c r="S160" s="116">
        <f>COUNTIF(K4:K69,6)</f>
        <v>0</v>
      </c>
      <c r="T160" s="117">
        <f>(S160/S161)*100</f>
        <v>0</v>
      </c>
      <c r="U160" s="116">
        <f>COUNTIF(L4:L69,6)</f>
        <v>0</v>
      </c>
      <c r="V160" s="117">
        <f>(U160/U161)*100</f>
        <v>0</v>
      </c>
    </row>
    <row r="161" spans="15:22" ht="24.6" x14ac:dyDescent="0.7">
      <c r="O161" s="118">
        <f>SUM(O155:O160)</f>
        <v>66</v>
      </c>
      <c r="P161" s="120">
        <f>SUM(P155:P159)</f>
        <v>6600</v>
      </c>
      <c r="Q161" s="118">
        <f>SUM(Q155:Q160)</f>
        <v>66</v>
      </c>
      <c r="R161" s="120">
        <f>SUM(R155:R159)</f>
        <v>6600</v>
      </c>
      <c r="S161" s="118">
        <f>SUM(S155:S160)</f>
        <v>66</v>
      </c>
      <c r="T161" s="120">
        <f>SUM(T155:T159)</f>
        <v>6520</v>
      </c>
      <c r="U161" s="118">
        <f>SUM(U155:U160)</f>
        <v>66</v>
      </c>
      <c r="V161" s="120">
        <f>SUM(V155:V159)</f>
        <v>1360</v>
      </c>
    </row>
    <row r="162" spans="15:22" ht="24.6" x14ac:dyDescent="0.7">
      <c r="O162" s="166">
        <f>P161/O161-O160</f>
        <v>100</v>
      </c>
      <c r="P162" s="166"/>
      <c r="Q162" s="166">
        <f>R161/Q161-Q160</f>
        <v>100</v>
      </c>
      <c r="R162" s="166"/>
      <c r="S162" s="166">
        <f>T161/S161-S160</f>
        <v>98.787878787878782</v>
      </c>
      <c r="T162" s="166"/>
      <c r="U162" s="166">
        <f>V161/U161-U160</f>
        <v>20.606060606060606</v>
      </c>
      <c r="V162" s="166"/>
    </row>
    <row r="163" spans="15:22" ht="24.6" x14ac:dyDescent="0.7">
      <c r="O163" s="113"/>
      <c r="P163" s="113"/>
      <c r="Q163" s="113"/>
      <c r="R163" s="113"/>
      <c r="S163" s="113"/>
      <c r="T163" s="113"/>
      <c r="U163" s="113"/>
      <c r="V163" s="113"/>
    </row>
    <row r="164" spans="15:22" ht="24.6" x14ac:dyDescent="0.7">
      <c r="O164" s="113"/>
      <c r="P164" s="113"/>
      <c r="Q164" s="113"/>
      <c r="R164" s="113"/>
      <c r="S164" s="113"/>
      <c r="T164" s="113"/>
      <c r="U164" s="113"/>
      <c r="V164" s="113"/>
    </row>
    <row r="165" spans="15:22" ht="24.6" x14ac:dyDescent="0.7">
      <c r="O165" s="113"/>
      <c r="P165" s="113"/>
      <c r="Q165" s="113"/>
      <c r="R165" s="113"/>
      <c r="S165" s="113"/>
      <c r="T165" s="113"/>
      <c r="U165" s="113"/>
      <c r="V165" s="113"/>
    </row>
    <row r="166" spans="15:22" ht="24.6" x14ac:dyDescent="0.7">
      <c r="O166" s="113"/>
      <c r="P166" s="113"/>
      <c r="Q166" s="113"/>
      <c r="R166" s="113"/>
      <c r="S166" s="113"/>
      <c r="T166" s="113"/>
      <c r="U166" s="113"/>
      <c r="V166" s="113"/>
    </row>
  </sheetData>
  <mergeCells count="32">
    <mergeCell ref="O162:P162"/>
    <mergeCell ref="Q162:R162"/>
    <mergeCell ref="S162:T162"/>
    <mergeCell ref="U162:V162"/>
    <mergeCell ref="O153:T153"/>
    <mergeCell ref="U153:V154"/>
    <mergeCell ref="O154:P154"/>
    <mergeCell ref="Q154:R154"/>
    <mergeCell ref="S154:T154"/>
    <mergeCell ref="F86:J86"/>
    <mergeCell ref="A71:A72"/>
    <mergeCell ref="B71:B72"/>
    <mergeCell ref="C71:H71"/>
    <mergeCell ref="I71:T71"/>
    <mergeCell ref="C72:D72"/>
    <mergeCell ref="E72:F72"/>
    <mergeCell ref="G72:H72"/>
    <mergeCell ref="I72:J72"/>
    <mergeCell ref="K72:L72"/>
    <mergeCell ref="M72:N72"/>
    <mergeCell ref="O72:P72"/>
    <mergeCell ref="Q72:R72"/>
    <mergeCell ref="S72:T72"/>
    <mergeCell ref="A82:B82"/>
    <mergeCell ref="A84:B84"/>
    <mergeCell ref="A1:N1"/>
    <mergeCell ref="A2:A3"/>
    <mergeCell ref="B2:B3"/>
    <mergeCell ref="C2:E2"/>
    <mergeCell ref="F2:K2"/>
    <mergeCell ref="L2:L3"/>
    <mergeCell ref="M2:M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8"/>
  <sheetViews>
    <sheetView zoomScaleNormal="100" workbookViewId="0">
      <pane ySplit="2" topLeftCell="A66" activePane="bottomLeft" state="frozen"/>
      <selection pane="bottomLeft" activeCell="E78" sqref="E78"/>
    </sheetView>
  </sheetViews>
  <sheetFormatPr defaultRowHeight="13.8" x14ac:dyDescent="0.25"/>
  <cols>
    <col min="1" max="2" width="11.59765625" customWidth="1"/>
    <col min="3" max="3" width="13.59765625" customWidth="1"/>
    <col min="4" max="4" width="16.59765625" customWidth="1"/>
    <col min="5" max="5" width="13.59765625" customWidth="1"/>
    <col min="6" max="6" width="17.19921875" customWidth="1"/>
    <col min="7" max="7" width="13.59765625" customWidth="1"/>
    <col min="8" max="8" width="13.59765625" hidden="1" customWidth="1"/>
    <col min="9" max="9" width="17" hidden="1" customWidth="1"/>
    <col min="10" max="11" width="13.59765625" hidden="1" customWidth="1"/>
    <col min="12" max="12" width="13.59765625" customWidth="1"/>
  </cols>
  <sheetData>
    <row r="1" spans="1:12" ht="33.6" x14ac:dyDescent="0.95">
      <c r="A1" s="167" t="s">
        <v>45</v>
      </c>
      <c r="B1" s="167"/>
      <c r="C1" s="167"/>
      <c r="D1" s="167"/>
      <c r="E1" s="167"/>
      <c r="F1" s="167"/>
      <c r="G1" s="167"/>
      <c r="H1" s="167"/>
      <c r="I1" s="167"/>
      <c r="J1" s="167"/>
      <c r="K1" s="167"/>
      <c r="L1" s="167"/>
    </row>
    <row r="2" spans="1:12" ht="147.6" x14ac:dyDescent="0.25">
      <c r="A2" s="18" t="s">
        <v>46</v>
      </c>
      <c r="B2" s="18" t="s">
        <v>7</v>
      </c>
      <c r="C2" s="18" t="s">
        <v>47</v>
      </c>
      <c r="D2" s="18" t="s">
        <v>48</v>
      </c>
      <c r="E2" s="18" t="s">
        <v>58</v>
      </c>
      <c r="F2" s="18" t="s">
        <v>50</v>
      </c>
      <c r="G2" s="18" t="s">
        <v>51</v>
      </c>
      <c r="H2" s="18" t="s">
        <v>52</v>
      </c>
      <c r="I2" s="18" t="s">
        <v>53</v>
      </c>
      <c r="J2" s="18" t="s">
        <v>54</v>
      </c>
      <c r="K2" s="18" t="s">
        <v>55</v>
      </c>
      <c r="L2" s="18" t="s">
        <v>56</v>
      </c>
    </row>
    <row r="3" spans="1:12" x14ac:dyDescent="0.25">
      <c r="A3" s="41">
        <v>6190</v>
      </c>
      <c r="B3" s="51">
        <v>144</v>
      </c>
      <c r="C3" s="42">
        <v>1</v>
      </c>
      <c r="D3" s="4"/>
      <c r="E3" s="52">
        <v>2</v>
      </c>
      <c r="F3" s="53">
        <v>1</v>
      </c>
      <c r="G3" s="53"/>
      <c r="H3" s="52"/>
      <c r="I3" s="53">
        <v>2</v>
      </c>
      <c r="J3" s="53">
        <v>2</v>
      </c>
      <c r="K3" s="53">
        <v>1</v>
      </c>
      <c r="L3" s="54">
        <v>500</v>
      </c>
    </row>
    <row r="4" spans="1:12" x14ac:dyDescent="0.25">
      <c r="A4" s="41">
        <v>6190</v>
      </c>
      <c r="B4" s="51">
        <v>145</v>
      </c>
      <c r="C4" s="43">
        <v>1</v>
      </c>
      <c r="D4" s="4"/>
      <c r="E4" s="53">
        <v>2</v>
      </c>
      <c r="F4" s="53">
        <v>1</v>
      </c>
      <c r="G4" s="53"/>
      <c r="H4" s="53"/>
      <c r="I4" s="53">
        <v>2</v>
      </c>
      <c r="J4" s="53">
        <v>2</v>
      </c>
      <c r="K4" s="53">
        <v>1</v>
      </c>
      <c r="L4" s="54">
        <v>300</v>
      </c>
    </row>
    <row r="5" spans="1:12" x14ac:dyDescent="0.25">
      <c r="A5" s="41">
        <v>6190</v>
      </c>
      <c r="B5" s="51">
        <v>146</v>
      </c>
      <c r="C5" s="42">
        <v>1</v>
      </c>
      <c r="D5" s="4"/>
      <c r="E5" s="52">
        <v>2</v>
      </c>
      <c r="F5" s="53">
        <v>1</v>
      </c>
      <c r="G5" s="53"/>
      <c r="H5" s="52"/>
      <c r="I5" s="53">
        <v>2</v>
      </c>
      <c r="J5" s="53">
        <v>2</v>
      </c>
      <c r="K5" s="53">
        <v>1</v>
      </c>
      <c r="L5" s="54">
        <v>500</v>
      </c>
    </row>
    <row r="6" spans="1:12" x14ac:dyDescent="0.25">
      <c r="A6" s="41">
        <v>6190</v>
      </c>
      <c r="B6" s="51">
        <v>147</v>
      </c>
      <c r="C6" s="43">
        <v>1</v>
      </c>
      <c r="D6" s="4"/>
      <c r="E6" s="53">
        <v>2</v>
      </c>
      <c r="F6" s="53">
        <v>1</v>
      </c>
      <c r="G6" s="53"/>
      <c r="H6" s="53"/>
      <c r="I6" s="53">
        <v>2</v>
      </c>
      <c r="J6" s="53">
        <v>2</v>
      </c>
      <c r="K6" s="53">
        <v>1</v>
      </c>
      <c r="L6" s="54">
        <v>300</v>
      </c>
    </row>
    <row r="7" spans="1:12" x14ac:dyDescent="0.25">
      <c r="A7" s="41">
        <v>6190</v>
      </c>
      <c r="B7" s="51">
        <v>148</v>
      </c>
      <c r="C7" s="42">
        <v>1</v>
      </c>
      <c r="D7" s="4"/>
      <c r="E7" s="52">
        <v>1</v>
      </c>
      <c r="F7" s="53">
        <v>1</v>
      </c>
      <c r="G7" s="53"/>
      <c r="H7" s="52"/>
      <c r="I7" s="53">
        <v>1</v>
      </c>
      <c r="J7" s="53">
        <v>2</v>
      </c>
      <c r="K7" s="53">
        <v>2</v>
      </c>
      <c r="L7" s="54">
        <v>1000</v>
      </c>
    </row>
    <row r="8" spans="1:12" x14ac:dyDescent="0.25">
      <c r="A8" s="41">
        <v>6190</v>
      </c>
      <c r="B8" s="51">
        <v>149</v>
      </c>
      <c r="C8" s="43">
        <v>1</v>
      </c>
      <c r="D8" s="4"/>
      <c r="E8" s="53">
        <v>2</v>
      </c>
      <c r="F8" s="53">
        <v>1</v>
      </c>
      <c r="G8" s="53"/>
      <c r="H8" s="53"/>
      <c r="I8" s="53">
        <v>1</v>
      </c>
      <c r="J8" s="53">
        <v>2</v>
      </c>
      <c r="K8" s="53">
        <v>1</v>
      </c>
      <c r="L8" s="54">
        <v>500</v>
      </c>
    </row>
    <row r="9" spans="1:12" x14ac:dyDescent="0.25">
      <c r="A9" s="41">
        <v>6190</v>
      </c>
      <c r="B9" s="51">
        <v>150</v>
      </c>
      <c r="C9" s="42">
        <v>2</v>
      </c>
      <c r="D9" s="4" t="s">
        <v>1528</v>
      </c>
      <c r="E9" s="52"/>
      <c r="F9" s="50"/>
      <c r="G9" s="50"/>
      <c r="H9" s="52"/>
      <c r="I9" s="53"/>
      <c r="J9" s="53"/>
      <c r="K9" s="53"/>
      <c r="L9" s="54"/>
    </row>
    <row r="10" spans="1:12" x14ac:dyDescent="0.25">
      <c r="A10" s="41">
        <v>6190</v>
      </c>
      <c r="B10" s="51">
        <v>151</v>
      </c>
      <c r="C10" s="43">
        <v>1</v>
      </c>
      <c r="D10" s="4"/>
      <c r="E10" s="53">
        <v>2</v>
      </c>
      <c r="F10" s="53">
        <v>1</v>
      </c>
      <c r="G10" s="53"/>
      <c r="H10" s="53"/>
      <c r="I10" s="53">
        <v>2</v>
      </c>
      <c r="J10" s="53">
        <v>2</v>
      </c>
      <c r="K10" s="53">
        <v>1</v>
      </c>
      <c r="L10" s="54">
        <v>500</v>
      </c>
    </row>
    <row r="11" spans="1:12" x14ac:dyDescent="0.25">
      <c r="A11" s="41">
        <v>6190</v>
      </c>
      <c r="B11" s="51">
        <v>152</v>
      </c>
      <c r="C11" s="42">
        <v>1</v>
      </c>
      <c r="D11" s="4"/>
      <c r="E11" s="52">
        <v>2</v>
      </c>
      <c r="F11" s="53">
        <v>1</v>
      </c>
      <c r="G11" s="50"/>
      <c r="H11" s="52"/>
      <c r="I11" s="53">
        <v>2</v>
      </c>
      <c r="J11" s="53">
        <v>2</v>
      </c>
      <c r="K11" s="53">
        <v>1</v>
      </c>
      <c r="L11" s="54">
        <v>300</v>
      </c>
    </row>
    <row r="12" spans="1:12" x14ac:dyDescent="0.25">
      <c r="A12" s="41">
        <v>6190</v>
      </c>
      <c r="B12" s="51">
        <v>153</v>
      </c>
      <c r="C12" s="43">
        <v>1</v>
      </c>
      <c r="D12" s="4"/>
      <c r="E12" s="53">
        <v>2</v>
      </c>
      <c r="F12" s="53">
        <v>1</v>
      </c>
      <c r="G12" s="50"/>
      <c r="H12" s="53"/>
      <c r="I12" s="53">
        <v>2</v>
      </c>
      <c r="J12" s="53">
        <v>2</v>
      </c>
      <c r="K12" s="53">
        <v>1</v>
      </c>
      <c r="L12" s="54">
        <v>500</v>
      </c>
    </row>
    <row r="13" spans="1:12" x14ac:dyDescent="0.25">
      <c r="A13" s="41">
        <v>6190</v>
      </c>
      <c r="B13" s="51">
        <v>154</v>
      </c>
      <c r="C13" s="42">
        <v>1</v>
      </c>
      <c r="D13" s="4"/>
      <c r="E13" s="52"/>
      <c r="F13" s="50"/>
      <c r="G13" s="50"/>
      <c r="H13" s="52">
        <v>1</v>
      </c>
      <c r="I13" s="53">
        <v>2</v>
      </c>
      <c r="J13" s="53">
        <v>2</v>
      </c>
      <c r="K13" s="53">
        <v>1</v>
      </c>
      <c r="L13" s="54"/>
    </row>
    <row r="14" spans="1:12" x14ac:dyDescent="0.25">
      <c r="A14" s="41">
        <v>6190</v>
      </c>
      <c r="B14" s="51">
        <v>155</v>
      </c>
      <c r="C14" s="43">
        <v>1</v>
      </c>
      <c r="D14" s="4"/>
      <c r="E14" s="53">
        <v>2</v>
      </c>
      <c r="F14" s="53">
        <v>1</v>
      </c>
      <c r="G14" s="53"/>
      <c r="H14" s="53"/>
      <c r="I14" s="53">
        <v>2</v>
      </c>
      <c r="J14" s="53">
        <v>2</v>
      </c>
      <c r="K14" s="53">
        <v>1</v>
      </c>
      <c r="L14" s="54">
        <v>500</v>
      </c>
    </row>
    <row r="15" spans="1:12" x14ac:dyDescent="0.25">
      <c r="A15" s="41">
        <v>6190</v>
      </c>
      <c r="B15" s="51">
        <v>156</v>
      </c>
      <c r="C15" s="42">
        <v>1</v>
      </c>
      <c r="D15" s="4"/>
      <c r="E15" s="52">
        <v>2</v>
      </c>
      <c r="F15" s="53">
        <v>1</v>
      </c>
      <c r="G15" s="50"/>
      <c r="H15" s="49"/>
      <c r="I15" s="53">
        <v>2</v>
      </c>
      <c r="J15" s="53">
        <v>2</v>
      </c>
      <c r="K15" s="53">
        <v>1</v>
      </c>
      <c r="L15" s="54">
        <v>500</v>
      </c>
    </row>
    <row r="16" spans="1:12" x14ac:dyDescent="0.25">
      <c r="A16" s="41">
        <v>6190</v>
      </c>
      <c r="B16" s="51">
        <v>157</v>
      </c>
      <c r="C16" s="43">
        <v>1</v>
      </c>
      <c r="D16" s="4"/>
      <c r="E16" s="53"/>
      <c r="F16" s="50"/>
      <c r="G16" s="53">
        <v>1</v>
      </c>
      <c r="H16" s="50"/>
      <c r="I16" s="53">
        <v>2</v>
      </c>
      <c r="J16" s="53">
        <v>2</v>
      </c>
      <c r="K16" s="53">
        <v>1</v>
      </c>
      <c r="L16" s="54">
        <v>300</v>
      </c>
    </row>
    <row r="17" spans="1:12" x14ac:dyDescent="0.25">
      <c r="A17" s="41">
        <v>6190</v>
      </c>
      <c r="B17" s="51">
        <v>158</v>
      </c>
      <c r="C17" s="43">
        <v>1</v>
      </c>
      <c r="D17" s="4"/>
      <c r="E17" s="53">
        <v>2</v>
      </c>
      <c r="F17" s="53">
        <v>1</v>
      </c>
      <c r="G17" s="50"/>
      <c r="H17" s="50"/>
      <c r="I17" s="53">
        <v>2</v>
      </c>
      <c r="J17" s="53">
        <v>2</v>
      </c>
      <c r="K17" s="53">
        <v>1</v>
      </c>
      <c r="L17" s="54">
        <v>1000</v>
      </c>
    </row>
    <row r="18" spans="1:12" x14ac:dyDescent="0.25">
      <c r="A18" s="41">
        <v>6190</v>
      </c>
      <c r="B18" s="51">
        <v>159</v>
      </c>
      <c r="C18" s="43">
        <v>1</v>
      </c>
      <c r="D18" s="4"/>
      <c r="E18" s="53">
        <v>2</v>
      </c>
      <c r="F18" s="53">
        <v>1</v>
      </c>
      <c r="G18" s="50"/>
      <c r="H18" s="50"/>
      <c r="I18" s="53">
        <v>2</v>
      </c>
      <c r="J18" s="53">
        <v>2</v>
      </c>
      <c r="K18" s="53">
        <v>1</v>
      </c>
      <c r="L18" s="54">
        <v>300</v>
      </c>
    </row>
    <row r="19" spans="1:12" x14ac:dyDescent="0.25">
      <c r="A19" s="41">
        <v>6190</v>
      </c>
      <c r="B19" s="51">
        <v>160</v>
      </c>
      <c r="C19" s="42">
        <v>1</v>
      </c>
      <c r="D19" s="4"/>
      <c r="E19" s="52">
        <v>2</v>
      </c>
      <c r="F19" s="53">
        <v>1</v>
      </c>
      <c r="G19" s="50"/>
      <c r="H19" s="49"/>
      <c r="I19" s="53">
        <v>1</v>
      </c>
      <c r="J19" s="53">
        <v>2</v>
      </c>
      <c r="K19" s="53">
        <v>1</v>
      </c>
      <c r="L19" s="54">
        <v>300</v>
      </c>
    </row>
    <row r="20" spans="1:12" x14ac:dyDescent="0.25">
      <c r="A20" s="41">
        <v>6190</v>
      </c>
      <c r="B20" s="51">
        <v>161</v>
      </c>
      <c r="C20" s="43">
        <v>1</v>
      </c>
      <c r="D20" s="4"/>
      <c r="E20" s="53">
        <v>2</v>
      </c>
      <c r="F20" s="53">
        <v>1</v>
      </c>
      <c r="G20" s="50"/>
      <c r="H20" s="50"/>
      <c r="I20" s="53">
        <v>1</v>
      </c>
      <c r="J20" s="53">
        <v>2</v>
      </c>
      <c r="K20" s="53">
        <v>1</v>
      </c>
      <c r="L20" s="54">
        <v>200</v>
      </c>
    </row>
    <row r="21" spans="1:12" x14ac:dyDescent="0.25">
      <c r="A21" s="41">
        <v>6190</v>
      </c>
      <c r="B21" s="51">
        <v>162</v>
      </c>
      <c r="C21" s="42">
        <v>1</v>
      </c>
      <c r="D21" s="4"/>
      <c r="E21" s="52">
        <v>2</v>
      </c>
      <c r="F21" s="53">
        <v>1</v>
      </c>
      <c r="G21" s="50"/>
      <c r="H21" s="49"/>
      <c r="I21" s="53">
        <v>1</v>
      </c>
      <c r="J21" s="53">
        <v>2</v>
      </c>
      <c r="K21" s="53">
        <v>1</v>
      </c>
      <c r="L21" s="54">
        <v>200</v>
      </c>
    </row>
    <row r="22" spans="1:12" x14ac:dyDescent="0.25">
      <c r="A22" s="41">
        <v>6190</v>
      </c>
      <c r="B22" s="51">
        <v>163</v>
      </c>
      <c r="C22" s="43">
        <v>1</v>
      </c>
      <c r="D22" s="4"/>
      <c r="E22" s="53">
        <v>2</v>
      </c>
      <c r="F22" s="53">
        <v>1</v>
      </c>
      <c r="G22" s="50"/>
      <c r="H22" s="50"/>
      <c r="I22" s="53">
        <v>1</v>
      </c>
      <c r="J22" s="53">
        <v>2</v>
      </c>
      <c r="K22" s="53">
        <v>1</v>
      </c>
      <c r="L22" s="54">
        <v>500</v>
      </c>
    </row>
    <row r="23" spans="1:12" x14ac:dyDescent="0.25">
      <c r="A23" s="41">
        <v>6190</v>
      </c>
      <c r="B23" s="51">
        <v>164</v>
      </c>
      <c r="C23" s="42">
        <v>1</v>
      </c>
      <c r="D23" s="4"/>
      <c r="E23" s="52">
        <v>1</v>
      </c>
      <c r="F23" s="53">
        <v>1</v>
      </c>
      <c r="G23" s="50"/>
      <c r="H23" s="49"/>
      <c r="I23" s="53">
        <v>1</v>
      </c>
      <c r="J23" s="53">
        <v>2</v>
      </c>
      <c r="K23" s="53">
        <v>2</v>
      </c>
      <c r="L23" s="54">
        <v>1000</v>
      </c>
    </row>
    <row r="24" spans="1:12" x14ac:dyDescent="0.25">
      <c r="A24" s="41">
        <v>6190</v>
      </c>
      <c r="B24" s="51">
        <v>165</v>
      </c>
      <c r="C24" s="43">
        <v>1</v>
      </c>
      <c r="D24" s="4"/>
      <c r="E24" s="53">
        <v>2</v>
      </c>
      <c r="F24" s="53">
        <v>1</v>
      </c>
      <c r="G24" s="50"/>
      <c r="H24" s="50"/>
      <c r="I24" s="53">
        <v>1</v>
      </c>
      <c r="J24" s="53">
        <v>2</v>
      </c>
      <c r="K24" s="53">
        <v>1</v>
      </c>
      <c r="L24" s="54">
        <v>300</v>
      </c>
    </row>
    <row r="25" spans="1:12" x14ac:dyDescent="0.25">
      <c r="A25" s="41">
        <v>6190</v>
      </c>
      <c r="B25" s="51">
        <v>166</v>
      </c>
      <c r="C25" s="42">
        <v>1</v>
      </c>
      <c r="D25" s="4"/>
      <c r="E25" s="52">
        <v>1</v>
      </c>
      <c r="F25" s="53">
        <v>1</v>
      </c>
      <c r="G25" s="50"/>
      <c r="H25" s="49"/>
      <c r="I25" s="53">
        <v>1</v>
      </c>
      <c r="J25" s="53">
        <v>2</v>
      </c>
      <c r="K25" s="53">
        <v>1</v>
      </c>
      <c r="L25" s="54">
        <v>500</v>
      </c>
    </row>
    <row r="26" spans="1:12" x14ac:dyDescent="0.25">
      <c r="A26" s="41">
        <v>6190</v>
      </c>
      <c r="B26" s="51">
        <v>167</v>
      </c>
      <c r="C26" s="43">
        <v>1</v>
      </c>
      <c r="D26" s="4"/>
      <c r="E26" s="53">
        <v>2</v>
      </c>
      <c r="F26" s="53">
        <v>1</v>
      </c>
      <c r="G26" s="50"/>
      <c r="H26" s="50"/>
      <c r="I26" s="53">
        <v>1</v>
      </c>
      <c r="J26" s="53">
        <v>2</v>
      </c>
      <c r="K26" s="53">
        <v>1</v>
      </c>
      <c r="L26" s="54">
        <v>200</v>
      </c>
    </row>
    <row r="27" spans="1:12" x14ac:dyDescent="0.25">
      <c r="A27" s="41">
        <v>6190</v>
      </c>
      <c r="B27" s="51">
        <v>168</v>
      </c>
      <c r="C27" s="42">
        <v>1</v>
      </c>
      <c r="D27" s="4"/>
      <c r="E27" s="52">
        <v>2</v>
      </c>
      <c r="F27" s="53">
        <v>1</v>
      </c>
      <c r="G27" s="50"/>
      <c r="H27" s="49"/>
      <c r="I27" s="53">
        <v>1</v>
      </c>
      <c r="J27" s="53">
        <v>2</v>
      </c>
      <c r="K27" s="53">
        <v>1</v>
      </c>
      <c r="L27" s="54">
        <v>300</v>
      </c>
    </row>
    <row r="28" spans="1:12" x14ac:dyDescent="0.25">
      <c r="A28" s="41">
        <v>6190</v>
      </c>
      <c r="B28" s="51">
        <v>204</v>
      </c>
      <c r="C28" s="43">
        <v>1</v>
      </c>
      <c r="D28" s="4"/>
      <c r="E28" s="53">
        <v>2</v>
      </c>
      <c r="F28" s="53">
        <v>1</v>
      </c>
      <c r="G28" s="50"/>
      <c r="H28" s="50"/>
      <c r="I28" s="53">
        <v>1</v>
      </c>
      <c r="J28" s="53">
        <v>2</v>
      </c>
      <c r="K28" s="53">
        <v>1</v>
      </c>
      <c r="L28" s="54">
        <v>200</v>
      </c>
    </row>
    <row r="29" spans="1:12" x14ac:dyDescent="0.25">
      <c r="A29" s="41">
        <v>6190</v>
      </c>
      <c r="B29" s="51">
        <v>205</v>
      </c>
      <c r="C29" s="42">
        <v>1</v>
      </c>
      <c r="D29" s="4"/>
      <c r="E29" s="52">
        <v>1</v>
      </c>
      <c r="F29" s="53">
        <v>1</v>
      </c>
      <c r="G29" s="50"/>
      <c r="H29" s="49"/>
      <c r="I29" s="53">
        <v>1</v>
      </c>
      <c r="J29" s="53">
        <v>2</v>
      </c>
      <c r="K29" s="53">
        <v>2</v>
      </c>
      <c r="L29" s="54">
        <v>500</v>
      </c>
    </row>
    <row r="30" spans="1:12" x14ac:dyDescent="0.25">
      <c r="A30" s="41">
        <v>6190</v>
      </c>
      <c r="B30" s="51">
        <v>206</v>
      </c>
      <c r="C30" s="43">
        <v>1</v>
      </c>
      <c r="D30" s="4"/>
      <c r="E30" s="53">
        <v>1</v>
      </c>
      <c r="F30" s="53">
        <v>1</v>
      </c>
      <c r="G30" s="50"/>
      <c r="H30" s="50"/>
      <c r="I30" s="53">
        <v>1</v>
      </c>
      <c r="J30" s="53">
        <v>2</v>
      </c>
      <c r="K30" s="53">
        <v>2</v>
      </c>
      <c r="L30" s="54">
        <v>500</v>
      </c>
    </row>
    <row r="31" spans="1:12" x14ac:dyDescent="0.25">
      <c r="A31" s="41">
        <v>6190</v>
      </c>
      <c r="B31" s="51">
        <v>207</v>
      </c>
      <c r="C31" s="42">
        <v>1</v>
      </c>
      <c r="D31" s="4"/>
      <c r="E31" s="52"/>
      <c r="F31" s="53"/>
      <c r="G31" s="50"/>
      <c r="H31" s="52">
        <v>3</v>
      </c>
      <c r="I31" s="53">
        <v>2</v>
      </c>
      <c r="J31" s="53">
        <v>2</v>
      </c>
      <c r="K31" s="53">
        <v>1</v>
      </c>
      <c r="L31" s="54"/>
    </row>
    <row r="32" spans="1:12" x14ac:dyDescent="0.25">
      <c r="A32" s="41">
        <v>6190</v>
      </c>
      <c r="B32" s="51">
        <v>208</v>
      </c>
      <c r="C32" s="42">
        <v>1</v>
      </c>
      <c r="D32" s="4"/>
      <c r="E32" s="52"/>
      <c r="F32" s="53"/>
      <c r="G32" s="50"/>
      <c r="H32" s="52">
        <v>3</v>
      </c>
      <c r="I32" s="53">
        <v>2</v>
      </c>
      <c r="J32" s="53">
        <v>2</v>
      </c>
      <c r="K32" s="53">
        <v>1</v>
      </c>
      <c r="L32" s="54"/>
    </row>
    <row r="33" spans="1:12" x14ac:dyDescent="0.25">
      <c r="A33" s="41">
        <v>6190</v>
      </c>
      <c r="B33" s="51">
        <v>209</v>
      </c>
      <c r="C33" s="42">
        <v>1</v>
      </c>
      <c r="D33" s="4"/>
      <c r="E33" s="52"/>
      <c r="F33" s="53"/>
      <c r="G33" s="50"/>
      <c r="H33" s="52">
        <v>3</v>
      </c>
      <c r="I33" s="53">
        <v>2</v>
      </c>
      <c r="J33" s="53">
        <v>2</v>
      </c>
      <c r="K33" s="53">
        <v>1</v>
      </c>
      <c r="L33" s="54"/>
    </row>
    <row r="34" spans="1:12" x14ac:dyDescent="0.25">
      <c r="A34" s="41">
        <v>6190</v>
      </c>
      <c r="B34" s="51">
        <v>210</v>
      </c>
      <c r="C34" s="43">
        <v>1</v>
      </c>
      <c r="D34" s="4"/>
      <c r="E34" s="53"/>
      <c r="F34" s="53"/>
      <c r="G34" s="50"/>
      <c r="H34" s="53">
        <v>3</v>
      </c>
      <c r="I34" s="53">
        <v>2</v>
      </c>
      <c r="J34" s="53">
        <v>2</v>
      </c>
      <c r="K34" s="53">
        <v>1</v>
      </c>
      <c r="L34" s="54"/>
    </row>
    <row r="35" spans="1:12" x14ac:dyDescent="0.25">
      <c r="A35" s="41">
        <v>6190</v>
      </c>
      <c r="B35" s="51">
        <v>211</v>
      </c>
      <c r="C35" s="42">
        <v>1</v>
      </c>
      <c r="D35" s="4"/>
      <c r="E35" s="52"/>
      <c r="F35" s="53"/>
      <c r="G35" s="50"/>
      <c r="H35" s="52">
        <v>3</v>
      </c>
      <c r="I35" s="53">
        <v>2</v>
      </c>
      <c r="J35" s="53">
        <v>2</v>
      </c>
      <c r="K35" s="53">
        <v>1</v>
      </c>
      <c r="L35" s="54"/>
    </row>
    <row r="36" spans="1:12" x14ac:dyDescent="0.25">
      <c r="A36" s="41">
        <v>6190</v>
      </c>
      <c r="B36" s="51">
        <v>212</v>
      </c>
      <c r="C36" s="43">
        <v>1</v>
      </c>
      <c r="D36" s="4"/>
      <c r="E36" s="53"/>
      <c r="F36" s="53"/>
      <c r="G36" s="50"/>
      <c r="H36" s="53">
        <v>3</v>
      </c>
      <c r="I36" s="53">
        <v>2</v>
      </c>
      <c r="J36" s="53">
        <v>2</v>
      </c>
      <c r="K36" s="53">
        <v>1</v>
      </c>
      <c r="L36" s="54"/>
    </row>
    <row r="37" spans="1:12" x14ac:dyDescent="0.25">
      <c r="A37" s="41">
        <v>6190</v>
      </c>
      <c r="B37" s="51">
        <v>213</v>
      </c>
      <c r="C37" s="42">
        <v>1</v>
      </c>
      <c r="D37" s="4"/>
      <c r="E37" s="52">
        <v>2</v>
      </c>
      <c r="F37" s="53">
        <v>1</v>
      </c>
      <c r="G37" s="50"/>
      <c r="H37" s="49"/>
      <c r="I37" s="53">
        <v>1</v>
      </c>
      <c r="J37" s="53">
        <v>2</v>
      </c>
      <c r="K37" s="53">
        <v>1</v>
      </c>
      <c r="L37" s="54">
        <v>300</v>
      </c>
    </row>
    <row r="38" spans="1:12" x14ac:dyDescent="0.25">
      <c r="A38" s="41">
        <v>6190</v>
      </c>
      <c r="B38" s="51">
        <v>214</v>
      </c>
      <c r="C38" s="43">
        <v>1</v>
      </c>
      <c r="D38" s="4"/>
      <c r="E38" s="53">
        <v>2</v>
      </c>
      <c r="F38" s="53">
        <v>1</v>
      </c>
      <c r="G38" s="50"/>
      <c r="H38" s="50"/>
      <c r="I38" s="53">
        <v>1</v>
      </c>
      <c r="J38" s="53">
        <v>2</v>
      </c>
      <c r="K38" s="53">
        <v>1</v>
      </c>
      <c r="L38" s="54">
        <v>200</v>
      </c>
    </row>
    <row r="39" spans="1:12" x14ac:dyDescent="0.25">
      <c r="A39" s="41">
        <v>6190</v>
      </c>
      <c r="B39" s="51">
        <v>215</v>
      </c>
      <c r="C39" s="42">
        <v>1</v>
      </c>
      <c r="D39" s="4"/>
      <c r="E39" s="52">
        <v>2</v>
      </c>
      <c r="F39" s="53">
        <v>1</v>
      </c>
      <c r="G39" s="50"/>
      <c r="H39" s="49"/>
      <c r="I39" s="53">
        <v>1</v>
      </c>
      <c r="J39" s="53">
        <v>2</v>
      </c>
      <c r="K39" s="53">
        <v>1</v>
      </c>
      <c r="L39" s="54">
        <v>300</v>
      </c>
    </row>
    <row r="40" spans="1:12" x14ac:dyDescent="0.25">
      <c r="A40" s="41">
        <v>6190</v>
      </c>
      <c r="B40" s="51">
        <v>216</v>
      </c>
      <c r="C40" s="43">
        <v>1</v>
      </c>
      <c r="D40" s="4"/>
      <c r="E40" s="53">
        <v>1</v>
      </c>
      <c r="F40" s="53">
        <v>1</v>
      </c>
      <c r="G40" s="50"/>
      <c r="H40" s="50"/>
      <c r="I40" s="53">
        <v>1</v>
      </c>
      <c r="J40" s="53">
        <v>2</v>
      </c>
      <c r="K40" s="53">
        <v>1</v>
      </c>
      <c r="L40" s="54">
        <v>500</v>
      </c>
    </row>
    <row r="41" spans="1:12" x14ac:dyDescent="0.25">
      <c r="A41" s="41">
        <v>6190</v>
      </c>
      <c r="B41" s="51">
        <v>217</v>
      </c>
      <c r="C41" s="42">
        <v>1</v>
      </c>
      <c r="D41" s="4"/>
      <c r="E41" s="52">
        <v>2</v>
      </c>
      <c r="F41" s="53">
        <v>1</v>
      </c>
      <c r="G41" s="50"/>
      <c r="H41" s="52"/>
      <c r="I41" s="53">
        <v>1</v>
      </c>
      <c r="J41" s="53">
        <v>2</v>
      </c>
      <c r="K41" s="53">
        <v>1</v>
      </c>
      <c r="L41" s="54">
        <v>500</v>
      </c>
    </row>
    <row r="42" spans="1:12" x14ac:dyDescent="0.25">
      <c r="A42" s="41">
        <v>6190</v>
      </c>
      <c r="B42" s="51">
        <v>218</v>
      </c>
      <c r="C42" s="43">
        <v>1</v>
      </c>
      <c r="D42" s="4"/>
      <c r="E42" s="53">
        <v>1</v>
      </c>
      <c r="F42" s="53">
        <v>1</v>
      </c>
      <c r="G42" s="50"/>
      <c r="H42" s="50"/>
      <c r="I42" s="53">
        <v>1</v>
      </c>
      <c r="J42" s="53">
        <v>2</v>
      </c>
      <c r="K42" s="53">
        <v>1</v>
      </c>
      <c r="L42" s="54">
        <v>500</v>
      </c>
    </row>
    <row r="43" spans="1:12" x14ac:dyDescent="0.25">
      <c r="A43" s="41">
        <v>6190</v>
      </c>
      <c r="B43" s="51">
        <v>219</v>
      </c>
      <c r="C43" s="42">
        <v>1</v>
      </c>
      <c r="D43" s="4"/>
      <c r="E43" s="52">
        <v>2</v>
      </c>
      <c r="F43" s="53">
        <v>1</v>
      </c>
      <c r="G43" s="50"/>
      <c r="H43" s="49"/>
      <c r="I43" s="53">
        <v>1</v>
      </c>
      <c r="J43" s="53">
        <v>2</v>
      </c>
      <c r="K43" s="53">
        <v>1</v>
      </c>
      <c r="L43" s="54">
        <v>200</v>
      </c>
    </row>
    <row r="44" spans="1:12" x14ac:dyDescent="0.25">
      <c r="A44" s="41">
        <v>6190</v>
      </c>
      <c r="B44" s="51">
        <v>220</v>
      </c>
      <c r="C44" s="43">
        <v>1</v>
      </c>
      <c r="D44" s="4"/>
      <c r="E44" s="53">
        <v>1</v>
      </c>
      <c r="F44" s="53">
        <v>1</v>
      </c>
      <c r="G44" s="50"/>
      <c r="H44" s="50"/>
      <c r="I44" s="53">
        <v>1</v>
      </c>
      <c r="J44" s="53">
        <v>2</v>
      </c>
      <c r="K44" s="53">
        <v>1</v>
      </c>
      <c r="L44" s="54">
        <v>500</v>
      </c>
    </row>
    <row r="45" spans="1:12" x14ac:dyDescent="0.25">
      <c r="A45" s="41">
        <v>6190</v>
      </c>
      <c r="B45" s="51">
        <v>221</v>
      </c>
      <c r="C45" s="43">
        <v>1</v>
      </c>
      <c r="D45" s="4"/>
      <c r="E45" s="53">
        <v>2</v>
      </c>
      <c r="F45" s="53">
        <v>1</v>
      </c>
      <c r="G45" s="50"/>
      <c r="H45" s="50"/>
      <c r="I45" s="53">
        <v>1</v>
      </c>
      <c r="J45" s="53">
        <v>2</v>
      </c>
      <c r="K45" s="53">
        <v>1</v>
      </c>
      <c r="L45" s="54">
        <v>300</v>
      </c>
    </row>
    <row r="46" spans="1:12" x14ac:dyDescent="0.25">
      <c r="A46" s="41">
        <v>6190</v>
      </c>
      <c r="B46" s="51">
        <v>222</v>
      </c>
      <c r="C46" s="43">
        <v>1</v>
      </c>
      <c r="D46" s="4"/>
      <c r="E46" s="53">
        <v>1</v>
      </c>
      <c r="F46" s="53">
        <v>1</v>
      </c>
      <c r="G46" s="50"/>
      <c r="H46" s="50"/>
      <c r="I46" s="53">
        <v>1</v>
      </c>
      <c r="J46" s="53">
        <v>2</v>
      </c>
      <c r="K46" s="53">
        <v>1</v>
      </c>
      <c r="L46" s="54">
        <v>500</v>
      </c>
    </row>
    <row r="47" spans="1:12" x14ac:dyDescent="0.25">
      <c r="A47" s="41">
        <v>6190</v>
      </c>
      <c r="B47" s="51">
        <v>223</v>
      </c>
      <c r="C47" s="43">
        <v>1</v>
      </c>
      <c r="D47" s="4"/>
      <c r="E47" s="53">
        <v>2</v>
      </c>
      <c r="F47" s="53">
        <v>1</v>
      </c>
      <c r="G47" s="50"/>
      <c r="H47" s="50"/>
      <c r="I47" s="53">
        <v>1</v>
      </c>
      <c r="J47" s="53">
        <v>2</v>
      </c>
      <c r="K47" s="53">
        <v>1</v>
      </c>
      <c r="L47" s="54">
        <v>300</v>
      </c>
    </row>
    <row r="48" spans="1:12" x14ac:dyDescent="0.25">
      <c r="A48" s="41">
        <v>6190</v>
      </c>
      <c r="B48" s="51">
        <v>224</v>
      </c>
      <c r="C48" s="43">
        <v>1</v>
      </c>
      <c r="D48" s="4"/>
      <c r="E48" s="53">
        <v>2</v>
      </c>
      <c r="F48" s="53">
        <v>1</v>
      </c>
      <c r="G48" s="50"/>
      <c r="H48" s="50"/>
      <c r="I48" s="53">
        <v>1</v>
      </c>
      <c r="J48" s="53">
        <v>2</v>
      </c>
      <c r="K48" s="53">
        <v>1</v>
      </c>
      <c r="L48" s="54">
        <v>200</v>
      </c>
    </row>
    <row r="49" spans="1:12" x14ac:dyDescent="0.25">
      <c r="A49" s="41">
        <v>6190</v>
      </c>
      <c r="B49" s="51">
        <v>225</v>
      </c>
      <c r="C49" s="43">
        <v>1</v>
      </c>
      <c r="D49" s="4"/>
      <c r="E49" s="53">
        <v>2</v>
      </c>
      <c r="F49" s="53">
        <v>1</v>
      </c>
      <c r="G49" s="50"/>
      <c r="H49" s="50"/>
      <c r="I49" s="53">
        <v>1</v>
      </c>
      <c r="J49" s="53">
        <v>2</v>
      </c>
      <c r="K49" s="53">
        <v>1</v>
      </c>
      <c r="L49" s="54">
        <v>300</v>
      </c>
    </row>
    <row r="50" spans="1:12" x14ac:dyDescent="0.25">
      <c r="A50" s="41">
        <v>6190</v>
      </c>
      <c r="B50" s="51">
        <v>226</v>
      </c>
      <c r="C50" s="43">
        <v>1</v>
      </c>
      <c r="D50" s="4"/>
      <c r="E50" s="53">
        <v>2</v>
      </c>
      <c r="F50" s="53">
        <v>1</v>
      </c>
      <c r="G50" s="50"/>
      <c r="H50" s="50"/>
      <c r="I50" s="53">
        <v>1</v>
      </c>
      <c r="J50" s="53">
        <v>2</v>
      </c>
      <c r="K50" s="53">
        <v>1</v>
      </c>
      <c r="L50" s="54">
        <v>300</v>
      </c>
    </row>
    <row r="51" spans="1:12" x14ac:dyDescent="0.25">
      <c r="A51" s="41">
        <v>6190</v>
      </c>
      <c r="B51" s="51">
        <v>227</v>
      </c>
      <c r="C51" s="43">
        <v>1</v>
      </c>
      <c r="D51" s="4"/>
      <c r="E51" s="53">
        <v>2</v>
      </c>
      <c r="F51" s="53">
        <v>1</v>
      </c>
      <c r="G51" s="50"/>
      <c r="H51" s="50"/>
      <c r="I51" s="53">
        <v>2</v>
      </c>
      <c r="J51" s="53">
        <v>2</v>
      </c>
      <c r="K51" s="53">
        <v>1</v>
      </c>
      <c r="L51" s="54">
        <v>200</v>
      </c>
    </row>
    <row r="52" spans="1:12" x14ac:dyDescent="0.25">
      <c r="A52" s="41">
        <v>6190</v>
      </c>
      <c r="B52" s="51">
        <v>228</v>
      </c>
      <c r="C52" s="43">
        <v>1</v>
      </c>
      <c r="D52" s="4"/>
      <c r="E52" s="53"/>
      <c r="F52" s="53"/>
      <c r="G52" s="53">
        <v>1</v>
      </c>
      <c r="H52" s="50"/>
      <c r="I52" s="53">
        <v>1</v>
      </c>
      <c r="J52" s="53">
        <v>1</v>
      </c>
      <c r="K52" s="53">
        <v>1</v>
      </c>
      <c r="L52" s="54">
        <v>200</v>
      </c>
    </row>
    <row r="53" spans="1:12" x14ac:dyDescent="0.25">
      <c r="A53" s="41">
        <v>6190</v>
      </c>
      <c r="B53" s="51">
        <v>229</v>
      </c>
      <c r="C53" s="43">
        <v>1</v>
      </c>
      <c r="D53" s="4"/>
      <c r="E53" s="53">
        <v>2</v>
      </c>
      <c r="F53" s="53">
        <v>1</v>
      </c>
      <c r="G53" s="53"/>
      <c r="H53" s="50"/>
      <c r="I53" s="53">
        <v>3</v>
      </c>
      <c r="J53" s="53">
        <v>2</v>
      </c>
      <c r="K53" s="53">
        <v>1</v>
      </c>
      <c r="L53" s="54">
        <v>300</v>
      </c>
    </row>
    <row r="54" spans="1:12" x14ac:dyDescent="0.25">
      <c r="A54" s="41">
        <v>6190</v>
      </c>
      <c r="B54" s="51">
        <v>230</v>
      </c>
      <c r="C54" s="43">
        <v>1</v>
      </c>
      <c r="D54" s="4"/>
      <c r="E54" s="53">
        <v>2</v>
      </c>
      <c r="F54" s="53">
        <v>1</v>
      </c>
      <c r="G54" s="53"/>
      <c r="H54" s="50"/>
      <c r="I54" s="53">
        <v>2</v>
      </c>
      <c r="J54" s="53">
        <v>2</v>
      </c>
      <c r="K54" s="53">
        <v>1</v>
      </c>
      <c r="L54" s="54">
        <v>200</v>
      </c>
    </row>
    <row r="55" spans="1:12" x14ac:dyDescent="0.25">
      <c r="A55" s="41">
        <v>6190</v>
      </c>
      <c r="B55" s="51">
        <v>231</v>
      </c>
      <c r="C55" s="43">
        <v>2</v>
      </c>
      <c r="D55" s="4" t="s">
        <v>1529</v>
      </c>
      <c r="E55" s="53"/>
      <c r="F55" s="53"/>
      <c r="G55" s="53"/>
      <c r="H55" s="50"/>
      <c r="I55" s="53"/>
      <c r="J55" s="53"/>
      <c r="K55" s="53"/>
      <c r="L55" s="54"/>
    </row>
    <row r="56" spans="1:12" x14ac:dyDescent="0.25">
      <c r="A56" s="41">
        <v>6190</v>
      </c>
      <c r="B56" s="51">
        <v>232</v>
      </c>
      <c r="C56" s="43">
        <v>1</v>
      </c>
      <c r="D56" s="4"/>
      <c r="E56" s="53"/>
      <c r="F56" s="53"/>
      <c r="G56" s="53">
        <v>1</v>
      </c>
      <c r="H56" s="50"/>
      <c r="I56" s="53">
        <v>1</v>
      </c>
      <c r="J56" s="53">
        <v>1</v>
      </c>
      <c r="K56" s="53">
        <v>1</v>
      </c>
      <c r="L56" s="54">
        <v>300</v>
      </c>
    </row>
    <row r="57" spans="1:12" x14ac:dyDescent="0.25">
      <c r="A57" s="44">
        <v>6190</v>
      </c>
      <c r="B57" s="51">
        <v>233</v>
      </c>
      <c r="C57" s="45">
        <v>1</v>
      </c>
      <c r="D57" s="4"/>
      <c r="E57" s="53">
        <v>2</v>
      </c>
      <c r="F57" s="53">
        <v>1</v>
      </c>
      <c r="G57" s="50"/>
      <c r="H57" s="50"/>
      <c r="I57" s="53">
        <v>2</v>
      </c>
      <c r="J57" s="53">
        <v>2</v>
      </c>
      <c r="K57" s="53">
        <v>1</v>
      </c>
      <c r="L57" s="54">
        <v>300</v>
      </c>
    </row>
    <row r="58" spans="1:12" x14ac:dyDescent="0.25">
      <c r="A58" s="41">
        <v>6190</v>
      </c>
      <c r="B58" s="51">
        <v>234</v>
      </c>
      <c r="C58" s="43">
        <v>1</v>
      </c>
      <c r="D58" s="4"/>
      <c r="E58" s="53"/>
      <c r="F58" s="53"/>
      <c r="G58" s="53">
        <v>1</v>
      </c>
      <c r="H58" s="50"/>
      <c r="I58" s="53">
        <v>1</v>
      </c>
      <c r="J58" s="53">
        <v>1</v>
      </c>
      <c r="K58" s="53">
        <v>1</v>
      </c>
      <c r="L58" s="54">
        <v>300</v>
      </c>
    </row>
    <row r="59" spans="1:12" x14ac:dyDescent="0.25">
      <c r="A59" s="41">
        <v>6190</v>
      </c>
      <c r="B59" s="51">
        <v>235</v>
      </c>
      <c r="C59" s="43">
        <v>1</v>
      </c>
      <c r="D59" s="4"/>
      <c r="E59" s="53">
        <v>1</v>
      </c>
      <c r="F59" s="53">
        <v>1</v>
      </c>
      <c r="G59" s="53"/>
      <c r="H59" s="50"/>
      <c r="I59" s="53">
        <v>2</v>
      </c>
      <c r="J59" s="53">
        <v>2</v>
      </c>
      <c r="K59" s="53">
        <v>2</v>
      </c>
      <c r="L59" s="54">
        <v>1000</v>
      </c>
    </row>
    <row r="60" spans="1:12" x14ac:dyDescent="0.25">
      <c r="A60" s="41">
        <v>6190</v>
      </c>
      <c r="B60" s="51">
        <v>236</v>
      </c>
      <c r="C60" s="43">
        <v>1</v>
      </c>
      <c r="D60" s="4"/>
      <c r="E60" s="53">
        <v>2</v>
      </c>
      <c r="F60" s="53">
        <v>1</v>
      </c>
      <c r="G60" s="53"/>
      <c r="H60" s="50"/>
      <c r="I60" s="53">
        <v>2</v>
      </c>
      <c r="J60" s="53">
        <v>2</v>
      </c>
      <c r="K60" s="53">
        <v>1</v>
      </c>
      <c r="L60" s="54">
        <v>300</v>
      </c>
    </row>
    <row r="61" spans="1:12" x14ac:dyDescent="0.25">
      <c r="A61" s="41">
        <v>6190</v>
      </c>
      <c r="B61" s="51">
        <v>237</v>
      </c>
      <c r="C61" s="43">
        <v>1</v>
      </c>
      <c r="D61" s="4"/>
      <c r="E61" s="53">
        <v>2</v>
      </c>
      <c r="F61" s="53">
        <v>1</v>
      </c>
      <c r="G61" s="53"/>
      <c r="H61" s="50"/>
      <c r="I61" s="53">
        <v>2</v>
      </c>
      <c r="J61" s="53">
        <v>2</v>
      </c>
      <c r="K61" s="53">
        <v>1</v>
      </c>
      <c r="L61" s="54">
        <v>300</v>
      </c>
    </row>
    <row r="62" spans="1:12" x14ac:dyDescent="0.25">
      <c r="A62" s="41">
        <v>6190</v>
      </c>
      <c r="B62" s="51">
        <v>238</v>
      </c>
      <c r="C62" s="43">
        <v>1</v>
      </c>
      <c r="D62" s="4"/>
      <c r="E62" s="53">
        <v>2</v>
      </c>
      <c r="F62" s="53">
        <v>1</v>
      </c>
      <c r="G62" s="53"/>
      <c r="H62" s="50"/>
      <c r="I62" s="53">
        <v>2</v>
      </c>
      <c r="J62" s="53">
        <v>1</v>
      </c>
      <c r="K62" s="53">
        <v>1</v>
      </c>
      <c r="L62" s="54">
        <v>500</v>
      </c>
    </row>
    <row r="63" spans="1:12" x14ac:dyDescent="0.25">
      <c r="A63" s="41">
        <v>6190</v>
      </c>
      <c r="B63" s="51">
        <v>239</v>
      </c>
      <c r="C63" s="43">
        <v>1</v>
      </c>
      <c r="D63" s="4"/>
      <c r="E63" s="53">
        <v>2</v>
      </c>
      <c r="F63" s="53">
        <v>1</v>
      </c>
      <c r="G63" s="53"/>
      <c r="H63" s="50"/>
      <c r="I63" s="53">
        <v>1</v>
      </c>
      <c r="J63" s="53">
        <v>2</v>
      </c>
      <c r="K63" s="53">
        <v>1</v>
      </c>
      <c r="L63" s="54">
        <v>300</v>
      </c>
    </row>
    <row r="64" spans="1:12" x14ac:dyDescent="0.25">
      <c r="A64" s="41">
        <v>6190</v>
      </c>
      <c r="B64" s="51">
        <v>240</v>
      </c>
      <c r="C64" s="43">
        <v>1</v>
      </c>
      <c r="D64" s="4"/>
      <c r="E64" s="53">
        <v>2</v>
      </c>
      <c r="F64" s="53">
        <v>1</v>
      </c>
      <c r="G64" s="53"/>
      <c r="H64" s="50"/>
      <c r="I64" s="53">
        <v>2</v>
      </c>
      <c r="J64" s="53">
        <v>1</v>
      </c>
      <c r="K64" s="53">
        <v>1</v>
      </c>
      <c r="L64" s="54">
        <v>300</v>
      </c>
    </row>
    <row r="65" spans="1:12" x14ac:dyDescent="0.25">
      <c r="A65" s="41">
        <v>6190</v>
      </c>
      <c r="B65" s="51">
        <v>241</v>
      </c>
      <c r="C65" s="43">
        <v>1</v>
      </c>
      <c r="D65" s="4"/>
      <c r="E65" s="53">
        <v>2</v>
      </c>
      <c r="F65" s="53">
        <v>1</v>
      </c>
      <c r="G65" s="53"/>
      <c r="H65" s="50"/>
      <c r="I65" s="53">
        <v>2</v>
      </c>
      <c r="J65" s="53">
        <v>2</v>
      </c>
      <c r="K65" s="53">
        <v>1</v>
      </c>
      <c r="L65" s="54">
        <v>400</v>
      </c>
    </row>
    <row r="66" spans="1:12" x14ac:dyDescent="0.25">
      <c r="A66" s="44">
        <v>6190</v>
      </c>
      <c r="B66" s="51">
        <v>242</v>
      </c>
      <c r="C66" s="45">
        <v>1</v>
      </c>
      <c r="D66" s="4"/>
      <c r="E66" s="53">
        <v>2</v>
      </c>
      <c r="F66" s="53">
        <v>1</v>
      </c>
      <c r="G66" s="50"/>
      <c r="H66" s="50"/>
      <c r="I66" s="53">
        <v>1</v>
      </c>
      <c r="J66" s="53">
        <v>2</v>
      </c>
      <c r="K66" s="53">
        <v>1</v>
      </c>
      <c r="L66" s="54">
        <v>500</v>
      </c>
    </row>
    <row r="67" spans="1:12" x14ac:dyDescent="0.25">
      <c r="A67" s="41">
        <v>6190</v>
      </c>
      <c r="B67" s="51">
        <v>243</v>
      </c>
      <c r="C67" s="43">
        <v>1</v>
      </c>
      <c r="D67" s="4"/>
      <c r="E67" s="53">
        <v>2</v>
      </c>
      <c r="F67" s="53">
        <v>1</v>
      </c>
      <c r="G67" s="50"/>
      <c r="H67" s="50"/>
      <c r="I67" s="53">
        <v>2</v>
      </c>
      <c r="J67" s="53">
        <v>2</v>
      </c>
      <c r="K67" s="53">
        <v>1</v>
      </c>
      <c r="L67" s="54">
        <v>300</v>
      </c>
    </row>
    <row r="68" spans="1:12" x14ac:dyDescent="0.25">
      <c r="A68" s="41">
        <v>6190</v>
      </c>
      <c r="B68" s="51">
        <v>244</v>
      </c>
      <c r="C68" s="43">
        <v>1</v>
      </c>
      <c r="D68" s="4"/>
      <c r="E68" s="53">
        <v>2</v>
      </c>
      <c r="F68" s="53">
        <v>1</v>
      </c>
      <c r="G68" s="53"/>
      <c r="H68" s="50"/>
      <c r="I68" s="53">
        <v>2</v>
      </c>
      <c r="J68" s="53">
        <v>2</v>
      </c>
      <c r="K68" s="53">
        <v>1</v>
      </c>
      <c r="L68" s="54">
        <v>300</v>
      </c>
    </row>
    <row r="69" spans="1:12" x14ac:dyDescent="0.25">
      <c r="A69" s="100"/>
      <c r="B69" s="101"/>
      <c r="C69" s="102"/>
      <c r="D69" s="103"/>
      <c r="E69" s="102"/>
      <c r="F69" s="102"/>
      <c r="G69" s="102"/>
      <c r="H69" s="102"/>
      <c r="I69" s="102"/>
      <c r="J69" s="102"/>
      <c r="K69" s="102"/>
      <c r="L69" s="104"/>
    </row>
    <row r="70" spans="1:12" x14ac:dyDescent="0.25">
      <c r="A70" s="100"/>
      <c r="B70" s="101"/>
      <c r="C70" s="102"/>
      <c r="D70" s="103"/>
      <c r="E70" s="102"/>
      <c r="F70" s="102"/>
      <c r="G70" s="102"/>
      <c r="H70" s="102"/>
      <c r="I70" s="102"/>
      <c r="J70" s="102"/>
      <c r="K70" s="102"/>
      <c r="L70" s="104"/>
    </row>
    <row r="72" spans="1:12" x14ac:dyDescent="0.25">
      <c r="A72" s="168" t="s">
        <v>62</v>
      </c>
      <c r="B72" s="168"/>
      <c r="C72" s="168"/>
      <c r="D72" s="168"/>
    </row>
    <row r="74" spans="1:12" x14ac:dyDescent="0.25">
      <c r="A74" s="47" t="s">
        <v>61</v>
      </c>
      <c r="D74" s="48"/>
      <c r="E74" s="48">
        <f>SUM(L3:L68)</f>
        <v>22600</v>
      </c>
    </row>
    <row r="75" spans="1:12" x14ac:dyDescent="0.25">
      <c r="A75" t="s">
        <v>63</v>
      </c>
      <c r="D75" s="46"/>
      <c r="E75" s="46">
        <f>E74/395*12</f>
        <v>686.58227848101262</v>
      </c>
    </row>
    <row r="76" spans="1:12" x14ac:dyDescent="0.25">
      <c r="A76" t="s">
        <v>1564</v>
      </c>
      <c r="D76" s="46"/>
      <c r="E76" s="46">
        <f>225000/395</f>
        <v>569.62025316455697</v>
      </c>
    </row>
    <row r="77" spans="1:12" x14ac:dyDescent="0.25">
      <c r="A77" t="s">
        <v>64</v>
      </c>
      <c r="E77" s="46">
        <f>E75/E76</f>
        <v>1.2053333333333331</v>
      </c>
    </row>
    <row r="108" ht="64.95" customHeight="1" x14ac:dyDescent="0.25"/>
  </sheetData>
  <mergeCells count="2">
    <mergeCell ref="A1:L1"/>
    <mergeCell ref="A72:D7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82"/>
  <sheetViews>
    <sheetView zoomScale="90" zoomScaleNormal="90" workbookViewId="0">
      <selection activeCell="A4" sqref="A4"/>
    </sheetView>
  </sheetViews>
  <sheetFormatPr defaultRowHeight="13.8" x14ac:dyDescent="0.25"/>
  <cols>
    <col min="1" max="1" width="22.09765625" customWidth="1"/>
    <col min="2" max="2" width="22.8984375" customWidth="1"/>
    <col min="3" max="11" width="17.69921875" customWidth="1"/>
    <col min="12" max="12" width="16.3984375" customWidth="1"/>
    <col min="13" max="13" width="22.59765625" customWidth="1"/>
    <col min="14" max="14" width="24.3984375" customWidth="1"/>
  </cols>
  <sheetData>
    <row r="1" spans="1:14" ht="26.4" x14ac:dyDescent="0.7">
      <c r="A1" s="172" t="s">
        <v>14</v>
      </c>
      <c r="B1" s="172"/>
      <c r="C1" s="172"/>
      <c r="D1" s="172"/>
      <c r="E1" s="172"/>
      <c r="F1" s="172"/>
      <c r="G1" s="172"/>
      <c r="H1" s="172"/>
      <c r="I1" s="172"/>
      <c r="J1" s="172"/>
      <c r="K1" s="172"/>
      <c r="L1" s="172"/>
      <c r="M1" s="172"/>
      <c r="N1" s="172"/>
    </row>
    <row r="2" spans="1:14" ht="70.2" x14ac:dyDescent="0.6">
      <c r="A2" s="33" t="s">
        <v>6</v>
      </c>
      <c r="B2" s="33" t="s">
        <v>7</v>
      </c>
      <c r="C2" s="173" t="s">
        <v>15</v>
      </c>
      <c r="D2" s="174"/>
      <c r="E2" s="175"/>
      <c r="F2" s="173" t="s">
        <v>16</v>
      </c>
      <c r="G2" s="174"/>
      <c r="H2" s="175"/>
      <c r="I2" s="173" t="s">
        <v>17</v>
      </c>
      <c r="J2" s="174"/>
      <c r="K2" s="175"/>
      <c r="L2" s="34" t="s">
        <v>18</v>
      </c>
      <c r="M2" s="35" t="s">
        <v>19</v>
      </c>
      <c r="N2" s="35" t="s">
        <v>20</v>
      </c>
    </row>
    <row r="3" spans="1:14" ht="24.6" x14ac:dyDescent="0.7">
      <c r="A3" s="3"/>
      <c r="B3" s="3"/>
      <c r="C3" s="5">
        <v>1.1000000000000001</v>
      </c>
      <c r="D3" s="5">
        <v>1.2</v>
      </c>
      <c r="E3" s="5">
        <v>1.3</v>
      </c>
      <c r="F3" s="5">
        <v>2.1</v>
      </c>
      <c r="G3" s="5">
        <v>2.2000000000000002</v>
      </c>
      <c r="H3" s="5">
        <v>2.2999999999999998</v>
      </c>
      <c r="I3" s="5">
        <v>3.1</v>
      </c>
      <c r="J3" s="5">
        <v>3.2</v>
      </c>
      <c r="K3" s="5">
        <v>3.3</v>
      </c>
      <c r="L3" s="3"/>
      <c r="M3" s="3"/>
      <c r="N3" s="3"/>
    </row>
    <row r="4" spans="1:14" x14ac:dyDescent="0.25">
      <c r="A4" s="1"/>
      <c r="B4" s="2"/>
      <c r="C4" s="1"/>
      <c r="D4" s="1"/>
      <c r="E4" s="1"/>
      <c r="F4" s="1"/>
      <c r="G4" s="1"/>
      <c r="H4" s="1"/>
      <c r="I4" s="1"/>
      <c r="J4" s="1"/>
      <c r="K4" s="1"/>
      <c r="L4" s="1"/>
      <c r="M4" s="4"/>
      <c r="N4" s="4"/>
    </row>
    <row r="5" spans="1:14" x14ac:dyDescent="0.25">
      <c r="A5" s="1"/>
      <c r="B5" s="2"/>
      <c r="C5" s="1"/>
      <c r="D5" s="1"/>
      <c r="E5" s="1"/>
      <c r="F5" s="1"/>
      <c r="G5" s="1"/>
      <c r="H5" s="1"/>
      <c r="I5" s="1"/>
      <c r="J5" s="1"/>
      <c r="K5" s="1"/>
      <c r="L5" s="1"/>
      <c r="M5" s="4"/>
      <c r="N5" s="4"/>
    </row>
    <row r="6" spans="1:14" x14ac:dyDescent="0.25">
      <c r="A6" s="1"/>
      <c r="B6" s="2"/>
      <c r="C6" s="1"/>
      <c r="D6" s="1"/>
      <c r="E6" s="1"/>
      <c r="F6" s="1"/>
      <c r="G6" s="1"/>
      <c r="H6" s="1"/>
      <c r="I6" s="1"/>
      <c r="J6" s="1"/>
      <c r="K6" s="1"/>
      <c r="L6" s="1"/>
      <c r="M6" s="4"/>
      <c r="N6" s="4"/>
    </row>
    <row r="7" spans="1:14" x14ac:dyDescent="0.25">
      <c r="A7" s="1"/>
      <c r="B7" s="2"/>
      <c r="C7" s="1"/>
      <c r="D7" s="1"/>
      <c r="E7" s="1"/>
      <c r="F7" s="1"/>
      <c r="G7" s="1"/>
      <c r="H7" s="1"/>
      <c r="I7" s="1"/>
      <c r="J7" s="1"/>
      <c r="K7" s="1"/>
      <c r="L7" s="1"/>
      <c r="M7" s="4"/>
      <c r="N7" s="4"/>
    </row>
    <row r="8" spans="1:14" x14ac:dyDescent="0.25">
      <c r="A8" s="1"/>
      <c r="B8" s="2"/>
      <c r="C8" s="1"/>
      <c r="D8" s="1"/>
      <c r="E8" s="1"/>
      <c r="F8" s="1"/>
      <c r="G8" s="1"/>
      <c r="H8" s="1"/>
      <c r="I8" s="1"/>
      <c r="J8" s="1"/>
      <c r="K8" s="1"/>
      <c r="L8" s="1"/>
      <c r="M8" s="4"/>
      <c r="N8" s="4"/>
    </row>
    <row r="9" spans="1:14" x14ac:dyDescent="0.25">
      <c r="A9" s="1"/>
      <c r="B9" s="2"/>
      <c r="C9" s="1"/>
      <c r="D9" s="1"/>
      <c r="E9" s="1"/>
      <c r="F9" s="1"/>
      <c r="G9" s="1"/>
      <c r="H9" s="1"/>
      <c r="I9" s="1"/>
      <c r="J9" s="1"/>
      <c r="K9" s="1"/>
      <c r="L9" s="1"/>
      <c r="M9" s="4"/>
      <c r="N9" s="4"/>
    </row>
    <row r="10" spans="1:14" x14ac:dyDescent="0.25">
      <c r="A10" s="1"/>
      <c r="B10" s="2"/>
      <c r="C10" s="1"/>
      <c r="D10" s="1"/>
      <c r="E10" s="1"/>
      <c r="F10" s="1"/>
      <c r="G10" s="1"/>
      <c r="H10" s="1"/>
      <c r="I10" s="1"/>
      <c r="J10" s="1"/>
      <c r="K10" s="1"/>
      <c r="L10" s="1"/>
      <c r="M10" s="4"/>
      <c r="N10" s="4"/>
    </row>
    <row r="11" spans="1:14" x14ac:dyDescent="0.25">
      <c r="A11" s="1"/>
      <c r="B11" s="2"/>
      <c r="C11" s="1"/>
      <c r="D11" s="1"/>
      <c r="E11" s="1"/>
      <c r="F11" s="1"/>
      <c r="G11" s="1"/>
      <c r="H11" s="1"/>
      <c r="I11" s="1"/>
      <c r="J11" s="1"/>
      <c r="K11" s="1"/>
      <c r="L11" s="1"/>
      <c r="M11" s="4"/>
      <c r="N11" s="4"/>
    </row>
    <row r="12" spans="1:14" x14ac:dyDescent="0.25">
      <c r="A12" s="1"/>
      <c r="B12" s="2"/>
      <c r="C12" s="1"/>
      <c r="D12" s="1"/>
      <c r="E12" s="1"/>
      <c r="F12" s="1"/>
      <c r="G12" s="1"/>
      <c r="H12" s="1"/>
      <c r="I12" s="1"/>
      <c r="J12" s="1"/>
      <c r="K12" s="1"/>
      <c r="L12" s="1"/>
      <c r="M12" s="4"/>
      <c r="N12" s="4"/>
    </row>
    <row r="13" spans="1:14" x14ac:dyDescent="0.25">
      <c r="A13" s="1"/>
      <c r="B13" s="2"/>
      <c r="C13" s="1"/>
      <c r="D13" s="1"/>
      <c r="E13" s="1"/>
      <c r="F13" s="1"/>
      <c r="G13" s="1"/>
      <c r="H13" s="1"/>
      <c r="I13" s="1"/>
      <c r="J13" s="1"/>
      <c r="K13" s="1"/>
      <c r="L13" s="1"/>
      <c r="M13" s="4"/>
      <c r="N13" s="4"/>
    </row>
    <row r="14" spans="1:14" x14ac:dyDescent="0.25">
      <c r="A14" s="1"/>
      <c r="B14" s="2"/>
      <c r="C14" s="1"/>
      <c r="D14" s="1"/>
      <c r="E14" s="1"/>
      <c r="F14" s="1"/>
      <c r="G14" s="1"/>
      <c r="H14" s="1"/>
      <c r="I14" s="1"/>
      <c r="J14" s="1"/>
      <c r="K14" s="1"/>
      <c r="L14" s="1"/>
      <c r="M14" s="4"/>
      <c r="N14" s="4"/>
    </row>
    <row r="15" spans="1:14" x14ac:dyDescent="0.25">
      <c r="A15" s="1"/>
      <c r="B15" s="2"/>
      <c r="C15" s="1"/>
      <c r="D15" s="1"/>
      <c r="E15" s="1"/>
      <c r="F15" s="1"/>
      <c r="G15" s="1"/>
      <c r="H15" s="1"/>
      <c r="I15" s="1"/>
      <c r="J15" s="1"/>
      <c r="K15" s="1"/>
      <c r="L15" s="1"/>
      <c r="M15" s="4"/>
      <c r="N15" s="4"/>
    </row>
    <row r="16" spans="1:14" x14ac:dyDescent="0.25">
      <c r="A16" s="1"/>
      <c r="B16" s="2"/>
      <c r="C16" s="1"/>
      <c r="D16" s="1"/>
      <c r="E16" s="1"/>
      <c r="F16" s="1"/>
      <c r="G16" s="1"/>
      <c r="H16" s="1"/>
      <c r="I16" s="1"/>
      <c r="J16" s="1"/>
      <c r="K16" s="1"/>
      <c r="L16" s="1"/>
      <c r="M16" s="4"/>
      <c r="N16" s="4"/>
    </row>
    <row r="17" spans="1:14" x14ac:dyDescent="0.25">
      <c r="A17" s="1"/>
      <c r="B17" s="2"/>
      <c r="C17" s="1"/>
      <c r="D17" s="1"/>
      <c r="E17" s="1"/>
      <c r="F17" s="1"/>
      <c r="G17" s="1"/>
      <c r="H17" s="1"/>
      <c r="I17" s="1"/>
      <c r="J17" s="1"/>
      <c r="K17" s="1"/>
      <c r="L17" s="1"/>
      <c r="M17" s="4"/>
      <c r="N17" s="4"/>
    </row>
    <row r="18" spans="1:14" x14ac:dyDescent="0.25">
      <c r="A18" s="1"/>
      <c r="B18" s="2"/>
      <c r="C18" s="1"/>
      <c r="D18" s="1"/>
      <c r="E18" s="1"/>
      <c r="F18" s="1"/>
      <c r="G18" s="1"/>
      <c r="H18" s="1"/>
      <c r="I18" s="1"/>
      <c r="J18" s="1"/>
      <c r="K18" s="1"/>
      <c r="L18" s="1"/>
      <c r="M18" s="4"/>
      <c r="N18" s="4"/>
    </row>
    <row r="19" spans="1:14" x14ac:dyDescent="0.25">
      <c r="A19" s="1"/>
      <c r="B19" s="2"/>
      <c r="C19" s="1"/>
      <c r="D19" s="1"/>
      <c r="E19" s="1"/>
      <c r="F19" s="1"/>
      <c r="G19" s="1"/>
      <c r="H19" s="1"/>
      <c r="I19" s="1"/>
      <c r="J19" s="1"/>
      <c r="K19" s="1"/>
      <c r="L19" s="1"/>
      <c r="M19" s="4"/>
      <c r="N19" s="4"/>
    </row>
    <row r="20" spans="1:14" x14ac:dyDescent="0.25">
      <c r="A20" s="1"/>
      <c r="B20" s="2"/>
      <c r="C20" s="1"/>
      <c r="D20" s="1"/>
      <c r="E20" s="1"/>
      <c r="F20" s="1"/>
      <c r="G20" s="1"/>
      <c r="H20" s="1"/>
      <c r="I20" s="1"/>
      <c r="J20" s="1"/>
      <c r="K20" s="1"/>
      <c r="L20" s="1"/>
      <c r="M20" s="4"/>
      <c r="N20" s="4"/>
    </row>
    <row r="21" spans="1:14" x14ac:dyDescent="0.25">
      <c r="A21" s="1"/>
      <c r="B21" s="2"/>
      <c r="C21" s="1"/>
      <c r="D21" s="1"/>
      <c r="E21" s="1"/>
      <c r="F21" s="1"/>
      <c r="G21" s="1"/>
      <c r="H21" s="1"/>
      <c r="I21" s="1"/>
      <c r="J21" s="1"/>
      <c r="K21" s="1"/>
      <c r="L21" s="1"/>
      <c r="M21" s="4"/>
      <c r="N21" s="4"/>
    </row>
    <row r="22" spans="1:14" x14ac:dyDescent="0.25">
      <c r="A22" s="1"/>
      <c r="B22" s="2"/>
      <c r="C22" s="1"/>
      <c r="D22" s="1"/>
      <c r="E22" s="1"/>
      <c r="F22" s="1"/>
      <c r="G22" s="1"/>
      <c r="H22" s="1"/>
      <c r="I22" s="1"/>
      <c r="J22" s="1"/>
      <c r="K22" s="1"/>
      <c r="L22" s="1"/>
      <c r="M22" s="4"/>
      <c r="N22" s="4"/>
    </row>
    <row r="23" spans="1:14" x14ac:dyDescent="0.25">
      <c r="A23" s="1"/>
      <c r="B23" s="2"/>
      <c r="C23" s="1"/>
      <c r="D23" s="1"/>
      <c r="E23" s="1"/>
      <c r="F23" s="1"/>
      <c r="G23" s="1"/>
      <c r="H23" s="1"/>
      <c r="I23" s="1"/>
      <c r="J23" s="1"/>
      <c r="K23" s="1"/>
      <c r="L23" s="1"/>
      <c r="M23" s="4"/>
      <c r="N23" s="4"/>
    </row>
    <row r="24" spans="1:14" x14ac:dyDescent="0.25">
      <c r="A24" s="1"/>
      <c r="B24" s="2"/>
      <c r="C24" s="1"/>
      <c r="D24" s="1"/>
      <c r="E24" s="1"/>
      <c r="F24" s="1"/>
      <c r="G24" s="1"/>
      <c r="H24" s="1"/>
      <c r="I24" s="1"/>
      <c r="J24" s="1"/>
      <c r="K24" s="1"/>
      <c r="L24" s="1"/>
      <c r="M24" s="4"/>
      <c r="N24" s="4"/>
    </row>
    <row r="25" spans="1:14" x14ac:dyDescent="0.25">
      <c r="A25" s="1"/>
      <c r="B25" s="2"/>
      <c r="C25" s="1"/>
      <c r="D25" s="1"/>
      <c r="E25" s="1"/>
      <c r="F25" s="1"/>
      <c r="G25" s="1"/>
      <c r="H25" s="1"/>
      <c r="I25" s="1"/>
      <c r="J25" s="1"/>
      <c r="K25" s="1"/>
      <c r="L25" s="1"/>
      <c r="M25" s="4"/>
      <c r="N25" s="4"/>
    </row>
    <row r="26" spans="1:14" x14ac:dyDescent="0.25">
      <c r="A26" s="1"/>
      <c r="B26" s="2"/>
      <c r="C26" s="1"/>
      <c r="D26" s="1"/>
      <c r="E26" s="1"/>
      <c r="F26" s="1"/>
      <c r="G26" s="1"/>
      <c r="H26" s="1"/>
      <c r="I26" s="1"/>
      <c r="J26" s="1"/>
      <c r="K26" s="1"/>
      <c r="L26" s="1"/>
      <c r="M26" s="4"/>
      <c r="N26" s="4"/>
    </row>
    <row r="27" spans="1:14" x14ac:dyDescent="0.25">
      <c r="A27" s="1"/>
      <c r="B27" s="2"/>
      <c r="C27" s="1"/>
      <c r="D27" s="1"/>
      <c r="E27" s="1"/>
      <c r="F27" s="1"/>
      <c r="G27" s="1"/>
      <c r="H27" s="1"/>
      <c r="I27" s="1"/>
      <c r="J27" s="1"/>
      <c r="K27" s="1"/>
      <c r="L27" s="1"/>
      <c r="M27" s="4"/>
      <c r="N27" s="4"/>
    </row>
    <row r="28" spans="1:14" x14ac:dyDescent="0.25">
      <c r="A28" s="1"/>
      <c r="B28" s="2"/>
      <c r="C28" s="1"/>
      <c r="D28" s="1"/>
      <c r="E28" s="1"/>
      <c r="F28" s="1"/>
      <c r="G28" s="1"/>
      <c r="H28" s="1"/>
      <c r="I28" s="1"/>
      <c r="J28" s="1"/>
      <c r="K28" s="1"/>
      <c r="L28" s="1"/>
      <c r="M28" s="4"/>
      <c r="N28" s="4"/>
    </row>
    <row r="29" spans="1:14" x14ac:dyDescent="0.25">
      <c r="A29" s="1"/>
      <c r="B29" s="2"/>
      <c r="C29" s="1"/>
      <c r="D29" s="1"/>
      <c r="E29" s="1"/>
      <c r="F29" s="1"/>
      <c r="G29" s="1"/>
      <c r="H29" s="1"/>
      <c r="I29" s="1"/>
      <c r="J29" s="1"/>
      <c r="K29" s="1"/>
      <c r="L29" s="1"/>
      <c r="M29" s="4"/>
      <c r="N29" s="4"/>
    </row>
    <row r="30" spans="1:14" x14ac:dyDescent="0.25">
      <c r="A30" s="1"/>
      <c r="B30" s="2"/>
      <c r="C30" s="1"/>
      <c r="D30" s="1"/>
      <c r="E30" s="1"/>
      <c r="F30" s="1"/>
      <c r="G30" s="1"/>
      <c r="H30" s="1"/>
      <c r="I30" s="1"/>
      <c r="J30" s="1"/>
      <c r="K30" s="1"/>
      <c r="L30" s="1"/>
      <c r="M30" s="4"/>
      <c r="N30" s="4"/>
    </row>
    <row r="31" spans="1:14" x14ac:dyDescent="0.25">
      <c r="A31" s="1"/>
      <c r="B31" s="2"/>
      <c r="C31" s="1"/>
      <c r="D31" s="1"/>
      <c r="E31" s="1"/>
      <c r="F31" s="1"/>
      <c r="G31" s="1"/>
      <c r="H31" s="1"/>
      <c r="I31" s="1"/>
      <c r="J31" s="1"/>
      <c r="K31" s="1"/>
      <c r="L31" s="1"/>
      <c r="M31" s="4"/>
      <c r="N31" s="4"/>
    </row>
    <row r="32" spans="1:14" x14ac:dyDescent="0.25">
      <c r="A32" s="1"/>
      <c r="B32" s="2"/>
      <c r="C32" s="1"/>
      <c r="D32" s="1"/>
      <c r="E32" s="1"/>
      <c r="F32" s="1"/>
      <c r="G32" s="1"/>
      <c r="H32" s="1"/>
      <c r="I32" s="1"/>
      <c r="J32" s="1"/>
      <c r="K32" s="1"/>
      <c r="L32" s="1"/>
      <c r="M32" s="4"/>
      <c r="N32" s="4"/>
    </row>
    <row r="33" spans="1:14" x14ac:dyDescent="0.25">
      <c r="A33" s="1"/>
      <c r="B33" s="2"/>
      <c r="C33" s="1"/>
      <c r="D33" s="1"/>
      <c r="E33" s="1"/>
      <c r="F33" s="1"/>
      <c r="G33" s="1"/>
      <c r="H33" s="1"/>
      <c r="I33" s="1"/>
      <c r="J33" s="1"/>
      <c r="K33" s="1"/>
      <c r="L33" s="1"/>
      <c r="M33" s="4"/>
      <c r="N33" s="4"/>
    </row>
    <row r="34" spans="1:14" x14ac:dyDescent="0.25">
      <c r="A34" s="1"/>
      <c r="B34" s="2"/>
      <c r="C34" s="1"/>
      <c r="D34" s="1"/>
      <c r="E34" s="1"/>
      <c r="F34" s="1"/>
      <c r="G34" s="1"/>
      <c r="H34" s="1"/>
      <c r="I34" s="1"/>
      <c r="J34" s="1"/>
      <c r="K34" s="1"/>
      <c r="L34" s="1"/>
      <c r="M34" s="4"/>
      <c r="N34" s="4"/>
    </row>
    <row r="35" spans="1:14" x14ac:dyDescent="0.25">
      <c r="A35" s="1"/>
      <c r="B35" s="2"/>
      <c r="C35" s="1"/>
      <c r="D35" s="1"/>
      <c r="E35" s="1"/>
      <c r="F35" s="1"/>
      <c r="G35" s="1"/>
      <c r="H35" s="1"/>
      <c r="I35" s="1"/>
      <c r="J35" s="1"/>
      <c r="K35" s="1"/>
      <c r="L35" s="1"/>
      <c r="M35" s="4"/>
      <c r="N35" s="4"/>
    </row>
    <row r="36" spans="1:14" x14ac:dyDescent="0.25">
      <c r="A36" s="1"/>
      <c r="B36" s="2"/>
      <c r="C36" s="1"/>
      <c r="D36" s="1"/>
      <c r="E36" s="1"/>
      <c r="F36" s="1"/>
      <c r="G36" s="1"/>
      <c r="H36" s="1"/>
      <c r="I36" s="1"/>
      <c r="J36" s="1"/>
      <c r="K36" s="1"/>
      <c r="L36" s="1"/>
      <c r="M36" s="4"/>
      <c r="N36" s="4"/>
    </row>
    <row r="37" spans="1:14" x14ac:dyDescent="0.25">
      <c r="A37" s="1"/>
      <c r="B37" s="2"/>
      <c r="C37" s="1"/>
      <c r="D37" s="1"/>
      <c r="E37" s="1"/>
      <c r="F37" s="1"/>
      <c r="G37" s="1"/>
      <c r="H37" s="1"/>
      <c r="I37" s="1"/>
      <c r="J37" s="1"/>
      <c r="K37" s="1"/>
      <c r="L37" s="1"/>
      <c r="M37" s="4"/>
      <c r="N37" s="4"/>
    </row>
    <row r="38" spans="1:14" x14ac:dyDescent="0.25">
      <c r="A38" s="1"/>
      <c r="B38" s="2"/>
      <c r="C38" s="1"/>
      <c r="D38" s="1"/>
      <c r="E38" s="1"/>
      <c r="F38" s="1"/>
      <c r="G38" s="1"/>
      <c r="H38" s="1"/>
      <c r="I38" s="1"/>
      <c r="J38" s="1"/>
      <c r="K38" s="1"/>
      <c r="L38" s="1"/>
      <c r="M38" s="4"/>
      <c r="N38" s="4"/>
    </row>
    <row r="39" spans="1:14" x14ac:dyDescent="0.25">
      <c r="A39" s="1"/>
      <c r="B39" s="2"/>
      <c r="C39" s="1"/>
      <c r="D39" s="1"/>
      <c r="E39" s="1"/>
      <c r="F39" s="1"/>
      <c r="G39" s="1"/>
      <c r="H39" s="1"/>
      <c r="I39" s="1"/>
      <c r="J39" s="1"/>
      <c r="K39" s="1"/>
      <c r="L39" s="1"/>
      <c r="M39" s="4"/>
      <c r="N39" s="4"/>
    </row>
    <row r="40" spans="1:14" x14ac:dyDescent="0.25">
      <c r="A40" s="1"/>
      <c r="B40" s="2"/>
      <c r="C40" s="1"/>
      <c r="D40" s="1"/>
      <c r="E40" s="1"/>
      <c r="F40" s="1"/>
      <c r="G40" s="1"/>
      <c r="H40" s="1"/>
      <c r="I40" s="1"/>
      <c r="J40" s="1"/>
      <c r="K40" s="1"/>
      <c r="L40" s="1"/>
      <c r="M40" s="4"/>
      <c r="N40" s="4"/>
    </row>
    <row r="41" spans="1:14" x14ac:dyDescent="0.25">
      <c r="A41" s="1"/>
      <c r="B41" s="2"/>
      <c r="C41" s="1"/>
      <c r="D41" s="1"/>
      <c r="E41" s="1"/>
      <c r="F41" s="1"/>
      <c r="G41" s="1"/>
      <c r="H41" s="1"/>
      <c r="I41" s="1"/>
      <c r="J41" s="1"/>
      <c r="K41" s="1"/>
      <c r="L41" s="1"/>
      <c r="M41" s="4"/>
      <c r="N41" s="4"/>
    </row>
    <row r="42" spans="1:14" x14ac:dyDescent="0.25">
      <c r="A42" s="1"/>
      <c r="B42" s="2"/>
      <c r="C42" s="39"/>
      <c r="D42" s="39"/>
      <c r="E42" s="39"/>
      <c r="F42" s="39"/>
      <c r="G42" s="39"/>
      <c r="H42" s="39"/>
      <c r="I42" s="39"/>
      <c r="J42" s="39"/>
      <c r="K42" s="39"/>
      <c r="L42" s="39"/>
      <c r="M42" s="4"/>
      <c r="N42" s="4"/>
    </row>
    <row r="43" spans="1:14" x14ac:dyDescent="0.25">
      <c r="A43" s="1"/>
      <c r="B43" s="2"/>
      <c r="C43" s="1"/>
      <c r="D43" s="1"/>
      <c r="E43" s="1"/>
      <c r="F43" s="1"/>
      <c r="G43" s="1"/>
      <c r="H43" s="1"/>
      <c r="I43" s="1"/>
      <c r="J43" s="1"/>
      <c r="K43" s="1"/>
      <c r="L43" s="1"/>
      <c r="M43" s="4"/>
      <c r="N43" s="4"/>
    </row>
    <row r="44" spans="1:14" x14ac:dyDescent="0.25">
      <c r="A44" s="1"/>
      <c r="B44" s="2"/>
      <c r="C44" s="1"/>
      <c r="D44" s="1"/>
      <c r="E44" s="1"/>
      <c r="F44" s="1"/>
      <c r="G44" s="1"/>
      <c r="H44" s="1"/>
      <c r="I44" s="1"/>
      <c r="J44" s="1"/>
      <c r="K44" s="1"/>
      <c r="L44" s="1"/>
      <c r="M44" s="4"/>
      <c r="N44" s="4"/>
    </row>
    <row r="45" spans="1:14" x14ac:dyDescent="0.25">
      <c r="A45" s="1"/>
      <c r="B45" s="2"/>
      <c r="C45" s="1"/>
      <c r="D45" s="1"/>
      <c r="E45" s="1"/>
      <c r="F45" s="1"/>
      <c r="G45" s="1"/>
      <c r="H45" s="1"/>
      <c r="I45" s="1"/>
      <c r="J45" s="1"/>
      <c r="K45" s="1"/>
      <c r="L45" s="1"/>
      <c r="M45" s="4"/>
      <c r="N45" s="4"/>
    </row>
    <row r="46" spans="1:14" x14ac:dyDescent="0.25">
      <c r="A46" s="1"/>
      <c r="B46" s="2"/>
      <c r="C46" s="1"/>
      <c r="D46" s="1"/>
      <c r="E46" s="1"/>
      <c r="F46" s="1"/>
      <c r="G46" s="1"/>
      <c r="H46" s="1"/>
      <c r="I46" s="1"/>
      <c r="J46" s="1"/>
      <c r="K46" s="1"/>
      <c r="L46" s="1"/>
      <c r="M46" s="4"/>
      <c r="N46" s="4"/>
    </row>
    <row r="47" spans="1:14" x14ac:dyDescent="0.25">
      <c r="A47" s="1"/>
      <c r="B47" s="2"/>
      <c r="C47" s="1"/>
      <c r="D47" s="1"/>
      <c r="E47" s="1"/>
      <c r="F47" s="1"/>
      <c r="G47" s="1"/>
      <c r="H47" s="1"/>
      <c r="I47" s="1"/>
      <c r="J47" s="1"/>
      <c r="K47" s="1"/>
      <c r="L47" s="1"/>
      <c r="M47" s="4"/>
      <c r="N47" s="4"/>
    </row>
    <row r="48" spans="1:14" x14ac:dyDescent="0.25">
      <c r="A48" s="1"/>
      <c r="B48" s="2"/>
      <c r="C48" s="1"/>
      <c r="D48" s="1"/>
      <c r="E48" s="1"/>
      <c r="F48" s="1"/>
      <c r="G48" s="1"/>
      <c r="H48" s="1"/>
      <c r="I48" s="1"/>
      <c r="J48" s="1"/>
      <c r="K48" s="1"/>
      <c r="L48" s="1"/>
      <c r="M48" s="4"/>
      <c r="N48" s="4"/>
    </row>
    <row r="49" spans="1:14" x14ac:dyDescent="0.25">
      <c r="A49" s="1"/>
      <c r="B49" s="2"/>
      <c r="C49" s="1"/>
      <c r="D49" s="1"/>
      <c r="E49" s="1"/>
      <c r="F49" s="1"/>
      <c r="G49" s="1"/>
      <c r="H49" s="1"/>
      <c r="I49" s="1"/>
      <c r="J49" s="1"/>
      <c r="K49" s="1"/>
      <c r="L49" s="1"/>
      <c r="M49" s="4"/>
      <c r="N49" s="4"/>
    </row>
    <row r="50" spans="1:14" x14ac:dyDescent="0.25">
      <c r="A50" s="1"/>
      <c r="B50" s="2"/>
      <c r="C50" s="1"/>
      <c r="D50" s="1"/>
      <c r="E50" s="1"/>
      <c r="F50" s="1"/>
      <c r="G50" s="1"/>
      <c r="H50" s="1"/>
      <c r="I50" s="1"/>
      <c r="J50" s="1"/>
      <c r="K50" s="1"/>
      <c r="L50" s="1"/>
      <c r="M50" s="4"/>
      <c r="N50" s="4"/>
    </row>
    <row r="51" spans="1:14" x14ac:dyDescent="0.25">
      <c r="A51" s="1"/>
      <c r="B51" s="2"/>
      <c r="C51" s="1"/>
      <c r="D51" s="1"/>
      <c r="E51" s="1"/>
      <c r="F51" s="1"/>
      <c r="G51" s="1"/>
      <c r="H51" s="1"/>
      <c r="I51" s="1"/>
      <c r="J51" s="1"/>
      <c r="K51" s="1"/>
      <c r="L51" s="1"/>
      <c r="M51" s="4"/>
      <c r="N51" s="4"/>
    </row>
    <row r="52" spans="1:14" x14ac:dyDescent="0.25">
      <c r="A52" s="1"/>
      <c r="B52" s="2"/>
      <c r="C52" s="1"/>
      <c r="D52" s="1"/>
      <c r="E52" s="1"/>
      <c r="F52" s="1"/>
      <c r="G52" s="1"/>
      <c r="H52" s="1"/>
      <c r="I52" s="1"/>
      <c r="J52" s="1"/>
      <c r="K52" s="1"/>
      <c r="L52" s="1"/>
      <c r="M52" s="4"/>
      <c r="N52" s="4"/>
    </row>
    <row r="53" spans="1:14" x14ac:dyDescent="0.25">
      <c r="A53" s="1"/>
      <c r="B53" s="2"/>
      <c r="C53" s="1"/>
      <c r="D53" s="1"/>
      <c r="E53" s="1"/>
      <c r="F53" s="1"/>
      <c r="G53" s="1"/>
      <c r="H53" s="1"/>
      <c r="I53" s="1"/>
      <c r="J53" s="1"/>
      <c r="K53" s="1"/>
      <c r="L53" s="1"/>
      <c r="M53" s="4"/>
      <c r="N53" s="4"/>
    </row>
    <row r="54" spans="1:14" x14ac:dyDescent="0.25">
      <c r="A54" s="1"/>
      <c r="B54" s="2"/>
      <c r="C54" s="1"/>
      <c r="D54" s="1"/>
      <c r="E54" s="1"/>
      <c r="F54" s="1"/>
      <c r="G54" s="1"/>
      <c r="H54" s="1"/>
      <c r="I54" s="1"/>
      <c r="J54" s="1"/>
      <c r="K54" s="1"/>
      <c r="L54" s="1"/>
      <c r="M54" s="4"/>
      <c r="N54" s="4"/>
    </row>
    <row r="55" spans="1:14" x14ac:dyDescent="0.25">
      <c r="A55" s="1"/>
      <c r="B55" s="2"/>
      <c r="C55" s="1"/>
      <c r="D55" s="1"/>
      <c r="E55" s="1"/>
      <c r="F55" s="1"/>
      <c r="G55" s="1"/>
      <c r="H55" s="1"/>
      <c r="I55" s="1"/>
      <c r="J55" s="1"/>
      <c r="K55" s="1"/>
      <c r="L55" s="1"/>
      <c r="M55" s="4"/>
      <c r="N55" s="4"/>
    </row>
    <row r="56" spans="1:14" x14ac:dyDescent="0.25">
      <c r="A56" s="1"/>
      <c r="B56" s="2"/>
      <c r="C56" s="1"/>
      <c r="D56" s="1"/>
      <c r="E56" s="1"/>
      <c r="F56" s="1"/>
      <c r="G56" s="1"/>
      <c r="H56" s="1"/>
      <c r="I56" s="1"/>
      <c r="J56" s="1"/>
      <c r="K56" s="1"/>
      <c r="L56" s="1"/>
      <c r="M56" s="4"/>
      <c r="N56" s="4"/>
    </row>
    <row r="57" spans="1:14" x14ac:dyDescent="0.25">
      <c r="A57" s="1"/>
      <c r="B57" s="2"/>
      <c r="C57" s="1"/>
      <c r="D57" s="1"/>
      <c r="E57" s="1"/>
      <c r="F57" s="1"/>
      <c r="G57" s="1"/>
      <c r="H57" s="1"/>
      <c r="I57" s="1"/>
      <c r="J57" s="1"/>
      <c r="K57" s="1"/>
      <c r="L57" s="1"/>
      <c r="M57" s="4"/>
      <c r="N57" s="4"/>
    </row>
    <row r="58" spans="1:14" x14ac:dyDescent="0.25">
      <c r="A58" s="1"/>
      <c r="B58" s="2"/>
      <c r="C58" s="1"/>
      <c r="D58" s="1"/>
      <c r="E58" s="1"/>
      <c r="F58" s="1"/>
      <c r="G58" s="1"/>
      <c r="H58" s="1"/>
      <c r="I58" s="1"/>
      <c r="J58" s="1"/>
      <c r="K58" s="1"/>
      <c r="L58" s="1"/>
      <c r="M58" s="4"/>
      <c r="N58" s="4"/>
    </row>
    <row r="59" spans="1:14" x14ac:dyDescent="0.25">
      <c r="A59" s="1"/>
      <c r="B59" s="2"/>
      <c r="C59" s="1"/>
      <c r="D59" s="1"/>
      <c r="E59" s="1"/>
      <c r="F59" s="1"/>
      <c r="G59" s="1"/>
      <c r="H59" s="1"/>
      <c r="I59" s="1"/>
      <c r="J59" s="1"/>
      <c r="K59" s="1"/>
      <c r="L59" s="1"/>
      <c r="M59" s="4"/>
      <c r="N59" s="4"/>
    </row>
    <row r="60" spans="1:14" x14ac:dyDescent="0.25">
      <c r="A60" s="1"/>
      <c r="B60" s="2"/>
      <c r="C60" s="1"/>
      <c r="D60" s="1"/>
      <c r="E60" s="1"/>
      <c r="F60" s="1"/>
      <c r="G60" s="1"/>
      <c r="H60" s="1"/>
      <c r="I60" s="1"/>
      <c r="J60" s="1"/>
      <c r="K60" s="1"/>
      <c r="L60" s="1"/>
      <c r="M60" s="4"/>
      <c r="N60" s="4"/>
    </row>
    <row r="61" spans="1:14" x14ac:dyDescent="0.25">
      <c r="A61" s="1"/>
      <c r="B61" s="2"/>
      <c r="C61" s="1"/>
      <c r="D61" s="1"/>
      <c r="E61" s="1"/>
      <c r="F61" s="1"/>
      <c r="G61" s="1"/>
      <c r="H61" s="1"/>
      <c r="I61" s="1"/>
      <c r="J61" s="1"/>
      <c r="K61" s="1"/>
      <c r="L61" s="1"/>
      <c r="M61" s="4"/>
      <c r="N61" s="4"/>
    </row>
    <row r="62" spans="1:14" x14ac:dyDescent="0.25">
      <c r="A62" s="1"/>
      <c r="B62" s="2"/>
      <c r="C62" s="1"/>
      <c r="D62" s="1"/>
      <c r="E62" s="1"/>
      <c r="F62" s="1"/>
      <c r="G62" s="1"/>
      <c r="H62" s="1"/>
      <c r="I62" s="1"/>
      <c r="J62" s="1"/>
      <c r="K62" s="1"/>
      <c r="L62" s="1"/>
      <c r="M62" s="4"/>
      <c r="N62" s="4"/>
    </row>
    <row r="63" spans="1:14" x14ac:dyDescent="0.25">
      <c r="A63" s="1"/>
      <c r="B63" s="2"/>
      <c r="C63" s="1"/>
      <c r="D63" s="1"/>
      <c r="E63" s="1"/>
      <c r="F63" s="1"/>
      <c r="G63" s="1"/>
      <c r="H63" s="1"/>
      <c r="I63" s="1"/>
      <c r="J63" s="1"/>
      <c r="K63" s="1"/>
      <c r="L63" s="1"/>
      <c r="M63" s="4"/>
      <c r="N63" s="4"/>
    </row>
    <row r="64" spans="1:14" x14ac:dyDescent="0.25">
      <c r="A64" s="1"/>
      <c r="B64" s="2"/>
      <c r="C64" s="1"/>
      <c r="D64" s="1"/>
      <c r="E64" s="1"/>
      <c r="F64" s="1"/>
      <c r="G64" s="1"/>
      <c r="H64" s="1"/>
      <c r="I64" s="1"/>
      <c r="J64" s="1"/>
      <c r="K64" s="1"/>
      <c r="L64" s="1"/>
      <c r="M64" s="4"/>
      <c r="N64" s="4"/>
    </row>
    <row r="65" spans="1:14" x14ac:dyDescent="0.25">
      <c r="A65" s="1"/>
      <c r="B65" s="2"/>
      <c r="C65" s="1"/>
      <c r="D65" s="1"/>
      <c r="E65" s="1"/>
      <c r="F65" s="1"/>
      <c r="G65" s="1"/>
      <c r="H65" s="1"/>
      <c r="I65" s="1"/>
      <c r="J65" s="1"/>
      <c r="K65" s="1"/>
      <c r="L65" s="1"/>
      <c r="M65" s="4"/>
      <c r="N65" s="4"/>
    </row>
    <row r="66" spans="1:14" x14ac:dyDescent="0.25">
      <c r="A66" s="1"/>
      <c r="B66" s="2"/>
      <c r="C66" s="1"/>
      <c r="D66" s="1"/>
      <c r="E66" s="1"/>
      <c r="F66" s="1"/>
      <c r="G66" s="1"/>
      <c r="H66" s="1"/>
      <c r="I66" s="1"/>
      <c r="J66" s="1"/>
      <c r="K66" s="1"/>
      <c r="L66" s="1"/>
      <c r="M66" s="4"/>
      <c r="N66" s="4"/>
    </row>
    <row r="67" spans="1:14" x14ac:dyDescent="0.25">
      <c r="A67" s="1"/>
      <c r="B67" s="2"/>
      <c r="C67" s="1"/>
      <c r="D67" s="1"/>
      <c r="E67" s="1"/>
      <c r="F67" s="1"/>
      <c r="G67" s="1"/>
      <c r="H67" s="1"/>
      <c r="I67" s="1"/>
      <c r="J67" s="1"/>
      <c r="K67" s="1"/>
      <c r="L67" s="1"/>
      <c r="M67" s="4"/>
      <c r="N67" s="4"/>
    </row>
    <row r="68" spans="1:14" x14ac:dyDescent="0.25">
      <c r="A68" s="1"/>
      <c r="B68" s="2"/>
      <c r="C68" s="1"/>
      <c r="D68" s="1"/>
      <c r="E68" s="1"/>
      <c r="F68" s="1"/>
      <c r="G68" s="1"/>
      <c r="H68" s="1"/>
      <c r="I68" s="1"/>
      <c r="J68" s="1"/>
      <c r="K68" s="1"/>
      <c r="L68" s="1"/>
      <c r="M68" s="4"/>
      <c r="N68" s="4"/>
    </row>
    <row r="69" spans="1:14" x14ac:dyDescent="0.25">
      <c r="A69" s="1"/>
      <c r="B69" s="2"/>
      <c r="C69" s="1"/>
      <c r="D69" s="1"/>
      <c r="E69" s="1"/>
      <c r="F69" s="1"/>
      <c r="G69" s="1"/>
      <c r="H69" s="1"/>
      <c r="I69" s="1"/>
      <c r="J69" s="1"/>
      <c r="K69" s="1"/>
      <c r="L69" s="1"/>
      <c r="M69" s="4"/>
      <c r="N69" s="4"/>
    </row>
    <row r="70" spans="1:14" x14ac:dyDescent="0.25">
      <c r="A70" s="1"/>
      <c r="B70" s="2"/>
      <c r="C70" s="1"/>
      <c r="D70" s="1"/>
      <c r="E70" s="1"/>
      <c r="F70" s="1"/>
      <c r="G70" s="1"/>
      <c r="H70" s="1"/>
      <c r="I70" s="1"/>
      <c r="J70" s="1"/>
      <c r="K70" s="1"/>
      <c r="L70" s="1"/>
      <c r="M70" s="4"/>
      <c r="N70" s="4"/>
    </row>
    <row r="71" spans="1:14" x14ac:dyDescent="0.25">
      <c r="A71" s="1"/>
      <c r="B71" s="2"/>
      <c r="C71" s="1"/>
      <c r="D71" s="1"/>
      <c r="E71" s="1"/>
      <c r="F71" s="1"/>
      <c r="G71" s="1"/>
      <c r="H71" s="1"/>
      <c r="I71" s="1"/>
      <c r="J71" s="1"/>
      <c r="K71" s="1"/>
      <c r="L71" s="1"/>
      <c r="M71" s="4"/>
      <c r="N71" s="4"/>
    </row>
    <row r="72" spans="1:14" x14ac:dyDescent="0.25">
      <c r="A72" s="1"/>
      <c r="B72" s="2"/>
      <c r="C72" s="1"/>
      <c r="D72" s="1"/>
      <c r="E72" s="1"/>
      <c r="F72" s="1"/>
      <c r="G72" s="1"/>
      <c r="H72" s="1"/>
      <c r="I72" s="1"/>
      <c r="J72" s="1"/>
      <c r="K72" s="1"/>
      <c r="L72" s="1"/>
      <c r="M72" s="4"/>
      <c r="N72" s="4"/>
    </row>
    <row r="73" spans="1:14" x14ac:dyDescent="0.25">
      <c r="A73" s="1"/>
      <c r="B73" s="2"/>
      <c r="C73" s="1"/>
      <c r="D73" s="1"/>
      <c r="E73" s="1"/>
      <c r="F73" s="1"/>
      <c r="G73" s="1"/>
      <c r="H73" s="1"/>
      <c r="I73" s="1"/>
      <c r="J73" s="1"/>
      <c r="K73" s="1"/>
      <c r="L73" s="1"/>
      <c r="M73" s="4"/>
      <c r="N73" s="4"/>
    </row>
    <row r="74" spans="1:14" x14ac:dyDescent="0.25">
      <c r="A74" s="1"/>
      <c r="B74" s="2"/>
      <c r="C74" s="1"/>
      <c r="D74" s="1"/>
      <c r="E74" s="1"/>
      <c r="F74" s="1"/>
      <c r="G74" s="1"/>
      <c r="H74" s="1"/>
      <c r="I74" s="1"/>
      <c r="J74" s="1"/>
      <c r="K74" s="1"/>
      <c r="L74" s="1"/>
      <c r="M74" s="4"/>
      <c r="N74" s="4"/>
    </row>
    <row r="75" spans="1:14" x14ac:dyDescent="0.25">
      <c r="A75" s="1"/>
      <c r="B75" s="2"/>
      <c r="C75" s="1"/>
      <c r="D75" s="1"/>
      <c r="E75" s="1"/>
      <c r="F75" s="1"/>
      <c r="G75" s="1"/>
      <c r="H75" s="1"/>
      <c r="I75" s="1"/>
      <c r="J75" s="1"/>
      <c r="K75" s="1"/>
      <c r="L75" s="1"/>
      <c r="M75" s="4"/>
      <c r="N75" s="4"/>
    </row>
    <row r="76" spans="1:14" x14ac:dyDescent="0.25">
      <c r="A76" s="1"/>
      <c r="B76" s="2"/>
      <c r="C76" s="1"/>
      <c r="D76" s="1"/>
      <c r="E76" s="1"/>
      <c r="F76" s="1"/>
      <c r="G76" s="1"/>
      <c r="H76" s="1"/>
      <c r="I76" s="1"/>
      <c r="J76" s="1"/>
      <c r="K76" s="1"/>
      <c r="L76" s="1"/>
      <c r="M76" s="4"/>
      <c r="N76" s="4"/>
    </row>
    <row r="77" spans="1:14" x14ac:dyDescent="0.25">
      <c r="A77" s="1"/>
      <c r="B77" s="2"/>
      <c r="C77" s="1"/>
      <c r="D77" s="1"/>
      <c r="E77" s="1"/>
      <c r="F77" s="1"/>
      <c r="G77" s="1"/>
      <c r="H77" s="1"/>
      <c r="I77" s="1"/>
      <c r="J77" s="1"/>
      <c r="K77" s="1"/>
      <c r="L77" s="1"/>
      <c r="M77" s="4"/>
      <c r="N77" s="4"/>
    </row>
    <row r="78" spans="1:14" x14ac:dyDescent="0.25">
      <c r="A78" s="1"/>
      <c r="B78" s="2"/>
      <c r="C78" s="1"/>
      <c r="D78" s="1"/>
      <c r="E78" s="1"/>
      <c r="F78" s="1"/>
      <c r="G78" s="1"/>
      <c r="H78" s="1"/>
      <c r="I78" s="1"/>
      <c r="J78" s="1"/>
      <c r="K78" s="1"/>
      <c r="L78" s="1"/>
      <c r="M78" s="4"/>
      <c r="N78" s="4"/>
    </row>
    <row r="79" spans="1:14" x14ac:dyDescent="0.25">
      <c r="A79" s="1"/>
      <c r="B79" s="2"/>
      <c r="C79" s="1"/>
      <c r="D79" s="1"/>
      <c r="E79" s="1"/>
      <c r="F79" s="1"/>
      <c r="G79" s="1"/>
      <c r="H79" s="1"/>
      <c r="I79" s="1"/>
      <c r="J79" s="1"/>
      <c r="K79" s="1"/>
      <c r="L79" s="1"/>
      <c r="M79" s="4"/>
      <c r="N79" s="4"/>
    </row>
    <row r="80" spans="1:14" x14ac:dyDescent="0.25">
      <c r="A80" s="1"/>
      <c r="B80" s="2"/>
      <c r="C80" s="1"/>
      <c r="D80" s="1"/>
      <c r="E80" s="1"/>
      <c r="F80" s="1"/>
      <c r="G80" s="1"/>
      <c r="H80" s="1"/>
      <c r="I80" s="1"/>
      <c r="J80" s="1"/>
      <c r="K80" s="1"/>
      <c r="L80" s="1"/>
      <c r="M80" s="4"/>
      <c r="N80" s="4"/>
    </row>
    <row r="81" spans="1:14" x14ac:dyDescent="0.25">
      <c r="A81" s="1"/>
      <c r="B81" s="2"/>
      <c r="C81" s="1"/>
      <c r="D81" s="1"/>
      <c r="E81" s="1"/>
      <c r="F81" s="1"/>
      <c r="G81" s="1"/>
      <c r="H81" s="1"/>
      <c r="I81" s="1"/>
      <c r="J81" s="1"/>
      <c r="K81" s="1"/>
      <c r="L81" s="1"/>
      <c r="M81" s="4"/>
      <c r="N81" s="4"/>
    </row>
    <row r="82" spans="1:14" x14ac:dyDescent="0.25">
      <c r="A82" s="1"/>
      <c r="B82" s="2"/>
      <c r="C82" s="1"/>
      <c r="D82" s="1"/>
      <c r="E82" s="1"/>
      <c r="F82" s="1"/>
      <c r="G82" s="1"/>
      <c r="H82" s="1"/>
      <c r="I82" s="1"/>
      <c r="J82" s="1"/>
      <c r="K82" s="1"/>
      <c r="L82" s="1"/>
      <c r="M82" s="4"/>
      <c r="N82" s="4"/>
    </row>
    <row r="83" spans="1:14" x14ac:dyDescent="0.25">
      <c r="A83" s="1"/>
      <c r="B83" s="2"/>
      <c r="C83" s="1"/>
      <c r="D83" s="1"/>
      <c r="E83" s="1"/>
      <c r="F83" s="1"/>
      <c r="G83" s="1"/>
      <c r="H83" s="1"/>
      <c r="I83" s="1"/>
      <c r="J83" s="1"/>
      <c r="K83" s="1"/>
      <c r="L83" s="1"/>
      <c r="M83" s="4"/>
      <c r="N83" s="4"/>
    </row>
    <row r="84" spans="1:14" x14ac:dyDescent="0.25">
      <c r="A84" s="1"/>
      <c r="B84" s="2"/>
      <c r="C84" s="1"/>
      <c r="D84" s="1"/>
      <c r="E84" s="1"/>
      <c r="F84" s="1"/>
      <c r="G84" s="1"/>
      <c r="H84" s="1"/>
      <c r="I84" s="1"/>
      <c r="J84" s="1"/>
      <c r="K84" s="1"/>
      <c r="L84" s="1"/>
      <c r="M84" s="4"/>
      <c r="N84" s="4"/>
    </row>
    <row r="85" spans="1:14" x14ac:dyDescent="0.25">
      <c r="A85" s="1"/>
      <c r="B85" s="2"/>
      <c r="C85" s="1"/>
      <c r="D85" s="1"/>
      <c r="E85" s="1"/>
      <c r="F85" s="1"/>
      <c r="G85" s="1"/>
      <c r="H85" s="1"/>
      <c r="I85" s="1"/>
      <c r="J85" s="1"/>
      <c r="K85" s="1"/>
      <c r="L85" s="1"/>
      <c r="M85" s="4"/>
      <c r="N85" s="4"/>
    </row>
    <row r="86" spans="1:14" x14ac:dyDescent="0.25">
      <c r="A86" s="1"/>
      <c r="B86" s="2"/>
      <c r="C86" s="1"/>
      <c r="D86" s="1"/>
      <c r="E86" s="1"/>
      <c r="F86" s="1"/>
      <c r="G86" s="1"/>
      <c r="H86" s="1"/>
      <c r="I86" s="1"/>
      <c r="J86" s="1"/>
      <c r="K86" s="1"/>
      <c r="L86" s="1"/>
      <c r="M86" s="4"/>
      <c r="N86" s="4"/>
    </row>
    <row r="87" spans="1:14" x14ac:dyDescent="0.25">
      <c r="A87" s="1"/>
      <c r="B87" s="2"/>
      <c r="C87" s="1"/>
      <c r="D87" s="1"/>
      <c r="E87" s="1"/>
      <c r="F87" s="1"/>
      <c r="G87" s="1"/>
      <c r="H87" s="1"/>
      <c r="I87" s="1"/>
      <c r="J87" s="1"/>
      <c r="K87" s="1"/>
      <c r="L87" s="1"/>
      <c r="M87" s="4"/>
      <c r="N87" s="4"/>
    </row>
    <row r="88" spans="1:14" x14ac:dyDescent="0.25">
      <c r="A88" s="1"/>
      <c r="B88" s="2"/>
      <c r="C88" s="1"/>
      <c r="D88" s="1"/>
      <c r="E88" s="1"/>
      <c r="F88" s="1"/>
      <c r="G88" s="1"/>
      <c r="H88" s="1"/>
      <c r="I88" s="1"/>
      <c r="J88" s="1"/>
      <c r="K88" s="1"/>
      <c r="L88" s="1"/>
      <c r="M88" s="4"/>
      <c r="N88" s="4"/>
    </row>
    <row r="89" spans="1:14" x14ac:dyDescent="0.25">
      <c r="A89" s="1"/>
      <c r="B89" s="2"/>
      <c r="C89" s="1"/>
      <c r="D89" s="1"/>
      <c r="E89" s="1"/>
      <c r="F89" s="1"/>
      <c r="G89" s="1"/>
      <c r="H89" s="1"/>
      <c r="I89" s="1"/>
      <c r="J89" s="1"/>
      <c r="K89" s="1"/>
      <c r="L89" s="1"/>
      <c r="M89" s="4"/>
      <c r="N89" s="4"/>
    </row>
    <row r="90" spans="1:14" x14ac:dyDescent="0.25">
      <c r="A90" s="1"/>
      <c r="B90" s="2"/>
      <c r="C90" s="1"/>
      <c r="D90" s="1"/>
      <c r="E90" s="1"/>
      <c r="F90" s="1"/>
      <c r="G90" s="1"/>
      <c r="H90" s="1"/>
      <c r="I90" s="1"/>
      <c r="J90" s="1"/>
      <c r="K90" s="1"/>
      <c r="L90" s="1"/>
      <c r="M90" s="4"/>
      <c r="N90" s="4"/>
    </row>
    <row r="91" spans="1:14" x14ac:dyDescent="0.25">
      <c r="A91" s="1"/>
      <c r="B91" s="2"/>
      <c r="C91" s="1"/>
      <c r="D91" s="1"/>
      <c r="E91" s="1"/>
      <c r="F91" s="1"/>
      <c r="G91" s="1"/>
      <c r="H91" s="1"/>
      <c r="I91" s="1"/>
      <c r="J91" s="1"/>
      <c r="K91" s="1"/>
      <c r="L91" s="1"/>
      <c r="M91" s="4"/>
      <c r="N91" s="4"/>
    </row>
    <row r="92" spans="1:14" x14ac:dyDescent="0.25">
      <c r="A92" s="1"/>
      <c r="B92" s="2"/>
      <c r="C92" s="1"/>
      <c r="D92" s="1"/>
      <c r="E92" s="1"/>
      <c r="F92" s="1"/>
      <c r="G92" s="1"/>
      <c r="H92" s="1"/>
      <c r="I92" s="1"/>
      <c r="J92" s="1"/>
      <c r="K92" s="1"/>
      <c r="L92" s="1"/>
      <c r="M92" s="4"/>
      <c r="N92" s="4"/>
    </row>
    <row r="93" spans="1:14" x14ac:dyDescent="0.25">
      <c r="A93" s="1"/>
      <c r="B93" s="2"/>
      <c r="C93" s="1"/>
      <c r="D93" s="1"/>
      <c r="E93" s="1"/>
      <c r="F93" s="1"/>
      <c r="G93" s="1"/>
      <c r="H93" s="1"/>
      <c r="I93" s="1"/>
      <c r="J93" s="1"/>
      <c r="K93" s="1"/>
      <c r="L93" s="1"/>
      <c r="M93" s="4"/>
      <c r="N93" s="4"/>
    </row>
    <row r="94" spans="1:14" x14ac:dyDescent="0.25">
      <c r="A94" s="1"/>
      <c r="B94" s="2"/>
      <c r="C94" s="1"/>
      <c r="D94" s="1"/>
      <c r="E94" s="1"/>
      <c r="F94" s="1"/>
      <c r="G94" s="1"/>
      <c r="H94" s="1"/>
      <c r="I94" s="1"/>
      <c r="J94" s="1"/>
      <c r="K94" s="1"/>
      <c r="L94" s="1"/>
      <c r="M94" s="4"/>
      <c r="N94" s="4"/>
    </row>
    <row r="95" spans="1:14" x14ac:dyDescent="0.25">
      <c r="A95" s="1"/>
      <c r="B95" s="2"/>
      <c r="C95" s="1"/>
      <c r="D95" s="1"/>
      <c r="E95" s="1"/>
      <c r="F95" s="1"/>
      <c r="G95" s="1"/>
      <c r="H95" s="1"/>
      <c r="I95" s="1"/>
      <c r="J95" s="1"/>
      <c r="K95" s="1"/>
      <c r="L95" s="1"/>
      <c r="M95" s="4"/>
      <c r="N95" s="4"/>
    </row>
    <row r="96" spans="1:14" x14ac:dyDescent="0.25">
      <c r="A96" s="1"/>
      <c r="B96" s="2"/>
      <c r="C96" s="1"/>
      <c r="D96" s="1"/>
      <c r="E96" s="1"/>
      <c r="F96" s="1"/>
      <c r="G96" s="1"/>
      <c r="H96" s="1"/>
      <c r="I96" s="1"/>
      <c r="J96" s="1"/>
      <c r="K96" s="1"/>
      <c r="L96" s="1"/>
      <c r="M96" s="4"/>
      <c r="N96" s="4"/>
    </row>
    <row r="97" spans="1:14" x14ac:dyDescent="0.25">
      <c r="A97" s="1"/>
      <c r="B97" s="2"/>
      <c r="C97" s="1"/>
      <c r="D97" s="1"/>
      <c r="E97" s="1"/>
      <c r="F97" s="1"/>
      <c r="G97" s="1"/>
      <c r="H97" s="1"/>
      <c r="I97" s="1"/>
      <c r="J97" s="1"/>
      <c r="K97" s="1"/>
      <c r="L97" s="1"/>
      <c r="M97" s="4"/>
      <c r="N97" s="4"/>
    </row>
    <row r="98" spans="1:14" x14ac:dyDescent="0.25">
      <c r="A98" s="1"/>
      <c r="B98" s="2"/>
      <c r="C98" s="1"/>
      <c r="D98" s="1"/>
      <c r="E98" s="1"/>
      <c r="F98" s="1"/>
      <c r="G98" s="1"/>
      <c r="H98" s="1"/>
      <c r="I98" s="1"/>
      <c r="J98" s="1"/>
      <c r="K98" s="1"/>
      <c r="L98" s="1"/>
      <c r="M98" s="4"/>
      <c r="N98" s="4"/>
    </row>
    <row r="99" spans="1:14" x14ac:dyDescent="0.25">
      <c r="A99" s="1"/>
      <c r="B99" s="2"/>
      <c r="C99" s="1"/>
      <c r="D99" s="1"/>
      <c r="E99" s="1"/>
      <c r="F99" s="1"/>
      <c r="G99" s="1"/>
      <c r="H99" s="1"/>
      <c r="I99" s="1"/>
      <c r="J99" s="1"/>
      <c r="K99" s="1"/>
      <c r="L99" s="1"/>
      <c r="M99" s="4"/>
      <c r="N99" s="4"/>
    </row>
    <row r="100" spans="1:14" x14ac:dyDescent="0.25">
      <c r="A100" s="1"/>
      <c r="B100" s="2"/>
      <c r="C100" s="1"/>
      <c r="D100" s="1"/>
      <c r="E100" s="1"/>
      <c r="F100" s="1"/>
      <c r="G100" s="1"/>
      <c r="H100" s="1"/>
      <c r="I100" s="1"/>
      <c r="J100" s="1"/>
      <c r="K100" s="1"/>
      <c r="L100" s="1"/>
      <c r="M100" s="4"/>
      <c r="N100" s="4"/>
    </row>
    <row r="101" spans="1:14" x14ac:dyDescent="0.25">
      <c r="A101" s="1"/>
      <c r="B101" s="2"/>
      <c r="C101" s="1"/>
      <c r="D101" s="1"/>
      <c r="E101" s="1"/>
      <c r="F101" s="1"/>
      <c r="G101" s="1"/>
      <c r="H101" s="1"/>
      <c r="I101" s="1"/>
      <c r="J101" s="1"/>
      <c r="K101" s="1"/>
      <c r="L101" s="1"/>
      <c r="M101" s="4"/>
      <c r="N101" s="4"/>
    </row>
    <row r="102" spans="1:14" x14ac:dyDescent="0.25">
      <c r="A102" s="1"/>
      <c r="B102" s="2"/>
      <c r="C102" s="1"/>
      <c r="D102" s="1"/>
      <c r="E102" s="1"/>
      <c r="F102" s="1"/>
      <c r="G102" s="1"/>
      <c r="H102" s="1"/>
      <c r="I102" s="1"/>
      <c r="J102" s="1"/>
      <c r="K102" s="1"/>
      <c r="L102" s="1"/>
      <c r="M102" s="4"/>
      <c r="N102" s="4"/>
    </row>
    <row r="103" spans="1:14" x14ac:dyDescent="0.25">
      <c r="A103" s="1"/>
      <c r="B103" s="2"/>
      <c r="C103" s="1"/>
      <c r="D103" s="1"/>
      <c r="E103" s="1"/>
      <c r="F103" s="1"/>
      <c r="G103" s="1"/>
      <c r="H103" s="1"/>
      <c r="I103" s="1"/>
      <c r="J103" s="1"/>
      <c r="K103" s="1"/>
      <c r="L103" s="1"/>
      <c r="M103" s="4"/>
      <c r="N103" s="4"/>
    </row>
    <row r="104" spans="1:14" x14ac:dyDescent="0.25">
      <c r="A104" s="1"/>
      <c r="B104" s="2"/>
      <c r="C104" s="1"/>
      <c r="D104" s="1"/>
      <c r="E104" s="1"/>
      <c r="F104" s="1"/>
      <c r="G104" s="1"/>
      <c r="H104" s="1"/>
      <c r="I104" s="1"/>
      <c r="J104" s="1"/>
      <c r="K104" s="1"/>
      <c r="L104" s="1"/>
      <c r="M104" s="4"/>
      <c r="N104" s="4"/>
    </row>
    <row r="105" spans="1:14" x14ac:dyDescent="0.25">
      <c r="A105" s="1"/>
      <c r="B105" s="2"/>
      <c r="C105" s="1"/>
      <c r="D105" s="1"/>
      <c r="E105" s="1"/>
      <c r="F105" s="1"/>
      <c r="G105" s="1"/>
      <c r="H105" s="1"/>
      <c r="I105" s="1"/>
      <c r="J105" s="1"/>
      <c r="K105" s="1"/>
      <c r="L105" s="1"/>
      <c r="M105" s="4"/>
      <c r="N105" s="4"/>
    </row>
    <row r="106" spans="1:14" x14ac:dyDescent="0.25">
      <c r="A106" s="1"/>
      <c r="B106" s="2"/>
      <c r="C106" s="1"/>
      <c r="D106" s="1"/>
      <c r="E106" s="1"/>
      <c r="F106" s="1"/>
      <c r="G106" s="1"/>
      <c r="H106" s="1"/>
      <c r="I106" s="1"/>
      <c r="J106" s="1"/>
      <c r="K106" s="1"/>
      <c r="L106" s="1"/>
      <c r="M106" s="4"/>
      <c r="N106" s="4"/>
    </row>
    <row r="107" spans="1:14" x14ac:dyDescent="0.25">
      <c r="A107" s="1"/>
      <c r="B107" s="2"/>
      <c r="C107" s="1"/>
      <c r="D107" s="1"/>
      <c r="E107" s="1"/>
      <c r="F107" s="1"/>
      <c r="G107" s="1"/>
      <c r="H107" s="1"/>
      <c r="I107" s="1"/>
      <c r="J107" s="1"/>
      <c r="K107" s="1"/>
      <c r="L107" s="1"/>
      <c r="M107" s="4"/>
      <c r="N107" s="4"/>
    </row>
    <row r="108" spans="1:14" x14ac:dyDescent="0.25">
      <c r="A108" s="1"/>
      <c r="B108" s="2"/>
      <c r="C108" s="1"/>
      <c r="D108" s="1"/>
      <c r="E108" s="1"/>
      <c r="F108" s="1"/>
      <c r="G108" s="1"/>
      <c r="H108" s="1"/>
      <c r="I108" s="1"/>
      <c r="J108" s="1"/>
      <c r="K108" s="1"/>
      <c r="L108" s="1"/>
      <c r="M108" s="4"/>
      <c r="N108" s="4"/>
    </row>
    <row r="109" spans="1:14" x14ac:dyDescent="0.25">
      <c r="A109" s="1"/>
      <c r="B109" s="2"/>
      <c r="C109" s="1"/>
      <c r="D109" s="1"/>
      <c r="E109" s="1"/>
      <c r="F109" s="1"/>
      <c r="G109" s="1"/>
      <c r="H109" s="1"/>
      <c r="I109" s="1"/>
      <c r="J109" s="1"/>
      <c r="K109" s="1"/>
      <c r="L109" s="1"/>
      <c r="M109" s="4"/>
      <c r="N109" s="4"/>
    </row>
    <row r="110" spans="1:14" x14ac:dyDescent="0.25">
      <c r="A110" s="1"/>
      <c r="B110" s="2"/>
      <c r="C110" s="1"/>
      <c r="D110" s="1"/>
      <c r="E110" s="1"/>
      <c r="F110" s="1"/>
      <c r="G110" s="1"/>
      <c r="H110" s="1"/>
      <c r="I110" s="1"/>
      <c r="J110" s="1"/>
      <c r="K110" s="1"/>
      <c r="L110" s="1"/>
      <c r="M110" s="4"/>
      <c r="N110" s="4"/>
    </row>
    <row r="111" spans="1:14" x14ac:dyDescent="0.25">
      <c r="A111" s="1"/>
      <c r="B111" s="2"/>
      <c r="C111" s="1"/>
      <c r="D111" s="1"/>
      <c r="E111" s="1"/>
      <c r="F111" s="1"/>
      <c r="G111" s="1"/>
      <c r="H111" s="1"/>
      <c r="I111" s="1"/>
      <c r="J111" s="1"/>
      <c r="K111" s="1"/>
      <c r="L111" s="1"/>
      <c r="M111" s="4"/>
      <c r="N111" s="4"/>
    </row>
    <row r="112" spans="1:14" x14ac:dyDescent="0.25">
      <c r="A112" s="1"/>
      <c r="B112" s="2"/>
      <c r="C112" s="1"/>
      <c r="D112" s="1"/>
      <c r="E112" s="1"/>
      <c r="F112" s="1"/>
      <c r="G112" s="1"/>
      <c r="H112" s="1"/>
      <c r="I112" s="1"/>
      <c r="J112" s="1"/>
      <c r="K112" s="1"/>
      <c r="L112" s="1"/>
      <c r="M112" s="4"/>
      <c r="N112" s="4"/>
    </row>
    <row r="113" spans="1:14" x14ac:dyDescent="0.25">
      <c r="A113" s="1"/>
      <c r="B113" s="2"/>
      <c r="C113" s="1"/>
      <c r="D113" s="1"/>
      <c r="E113" s="1"/>
      <c r="F113" s="1"/>
      <c r="G113" s="1"/>
      <c r="H113" s="1"/>
      <c r="I113" s="1"/>
      <c r="J113" s="1"/>
      <c r="K113" s="1"/>
      <c r="L113" s="1"/>
      <c r="M113" s="4"/>
      <c r="N113" s="4"/>
    </row>
    <row r="114" spans="1:14" x14ac:dyDescent="0.25">
      <c r="A114" s="1"/>
      <c r="B114" s="2"/>
      <c r="C114" s="1"/>
      <c r="D114" s="1"/>
      <c r="E114" s="1"/>
      <c r="F114" s="1"/>
      <c r="G114" s="1"/>
      <c r="H114" s="1"/>
      <c r="I114" s="1"/>
      <c r="J114" s="1"/>
      <c r="K114" s="1"/>
      <c r="L114" s="1"/>
      <c r="M114" s="4"/>
      <c r="N114" s="4"/>
    </row>
    <row r="115" spans="1:14" x14ac:dyDescent="0.25">
      <c r="A115" s="1"/>
      <c r="B115" s="2"/>
      <c r="C115" s="1"/>
      <c r="D115" s="1"/>
      <c r="E115" s="1"/>
      <c r="F115" s="1"/>
      <c r="G115" s="1"/>
      <c r="H115" s="1"/>
      <c r="I115" s="1"/>
      <c r="J115" s="1"/>
      <c r="K115" s="1"/>
      <c r="L115" s="1"/>
      <c r="M115" s="4"/>
      <c r="N115" s="4"/>
    </row>
    <row r="116" spans="1:14" x14ac:dyDescent="0.25">
      <c r="A116" s="1"/>
      <c r="B116" s="2"/>
      <c r="C116" s="1"/>
      <c r="D116" s="1"/>
      <c r="E116" s="1"/>
      <c r="F116" s="1"/>
      <c r="G116" s="1"/>
      <c r="H116" s="1"/>
      <c r="I116" s="1"/>
      <c r="J116" s="1"/>
      <c r="K116" s="1"/>
      <c r="L116" s="1"/>
      <c r="M116" s="4"/>
      <c r="N116" s="4"/>
    </row>
    <row r="117" spans="1:14" x14ac:dyDescent="0.25">
      <c r="A117" s="1"/>
      <c r="B117" s="2"/>
      <c r="C117" s="1"/>
      <c r="D117" s="1"/>
      <c r="E117" s="1"/>
      <c r="F117" s="1"/>
      <c r="G117" s="1"/>
      <c r="H117" s="1"/>
      <c r="I117" s="1"/>
      <c r="J117" s="1"/>
      <c r="K117" s="1"/>
      <c r="L117" s="1"/>
      <c r="M117" s="4"/>
      <c r="N117" s="4"/>
    </row>
    <row r="118" spans="1:14" x14ac:dyDescent="0.25">
      <c r="A118" s="1"/>
      <c r="B118" s="2"/>
      <c r="C118" s="1"/>
      <c r="D118" s="1"/>
      <c r="E118" s="1"/>
      <c r="F118" s="1"/>
      <c r="G118" s="1"/>
      <c r="H118" s="1"/>
      <c r="I118" s="1"/>
      <c r="J118" s="1"/>
      <c r="K118" s="1"/>
      <c r="L118" s="1"/>
      <c r="M118" s="4"/>
      <c r="N118" s="4"/>
    </row>
    <row r="119" spans="1:14" x14ac:dyDescent="0.25">
      <c r="A119" s="1"/>
      <c r="B119" s="2"/>
      <c r="C119" s="1"/>
      <c r="D119" s="1"/>
      <c r="E119" s="1"/>
      <c r="F119" s="1"/>
      <c r="G119" s="1"/>
      <c r="H119" s="1"/>
      <c r="I119" s="1"/>
      <c r="J119" s="1"/>
      <c r="K119" s="1"/>
      <c r="L119" s="1"/>
      <c r="M119" s="4"/>
      <c r="N119" s="4"/>
    </row>
    <row r="120" spans="1:14" x14ac:dyDescent="0.25">
      <c r="A120" s="1"/>
      <c r="B120" s="2"/>
      <c r="C120" s="1"/>
      <c r="D120" s="1"/>
      <c r="E120" s="1"/>
      <c r="F120" s="1"/>
      <c r="G120" s="1"/>
      <c r="H120" s="1"/>
      <c r="I120" s="1"/>
      <c r="J120" s="1"/>
      <c r="K120" s="1"/>
      <c r="L120" s="1"/>
      <c r="M120" s="4"/>
      <c r="N120" s="4"/>
    </row>
    <row r="121" spans="1:14" x14ac:dyDescent="0.25">
      <c r="A121" s="1"/>
      <c r="B121" s="2"/>
      <c r="C121" s="1"/>
      <c r="D121" s="1"/>
      <c r="E121" s="1"/>
      <c r="F121" s="1"/>
      <c r="G121" s="1"/>
      <c r="H121" s="1"/>
      <c r="I121" s="1"/>
      <c r="J121" s="1"/>
      <c r="K121" s="1"/>
      <c r="L121" s="1"/>
      <c r="M121" s="4"/>
      <c r="N121" s="4"/>
    </row>
    <row r="122" spans="1:14" x14ac:dyDescent="0.25">
      <c r="A122" s="1"/>
      <c r="B122" s="2"/>
      <c r="C122" s="1"/>
      <c r="D122" s="1"/>
      <c r="E122" s="1"/>
      <c r="F122" s="1"/>
      <c r="G122" s="1"/>
      <c r="H122" s="1"/>
      <c r="I122" s="1"/>
      <c r="J122" s="1"/>
      <c r="K122" s="1"/>
      <c r="L122" s="1"/>
      <c r="M122" s="4"/>
      <c r="N122" s="4"/>
    </row>
    <row r="123" spans="1:14" x14ac:dyDescent="0.25">
      <c r="A123" s="1"/>
      <c r="B123" s="2"/>
      <c r="C123" s="1"/>
      <c r="D123" s="1"/>
      <c r="E123" s="1"/>
      <c r="F123" s="1"/>
      <c r="G123" s="1"/>
      <c r="H123" s="1"/>
      <c r="I123" s="1"/>
      <c r="J123" s="1"/>
      <c r="K123" s="1"/>
      <c r="L123" s="1"/>
      <c r="M123" s="4"/>
      <c r="N123" s="4"/>
    </row>
    <row r="124" spans="1:14" x14ac:dyDescent="0.25">
      <c r="A124" s="1"/>
      <c r="B124" s="2"/>
      <c r="C124" s="1"/>
      <c r="D124" s="1"/>
      <c r="E124" s="1"/>
      <c r="F124" s="1"/>
      <c r="G124" s="1"/>
      <c r="H124" s="1"/>
      <c r="I124" s="1"/>
      <c r="J124" s="1"/>
      <c r="K124" s="1"/>
      <c r="L124" s="1"/>
      <c r="M124" s="4"/>
      <c r="N124" s="4"/>
    </row>
    <row r="125" spans="1:14" x14ac:dyDescent="0.25">
      <c r="A125" s="1"/>
      <c r="B125" s="2"/>
      <c r="C125" s="1"/>
      <c r="D125" s="1"/>
      <c r="E125" s="1"/>
      <c r="F125" s="1"/>
      <c r="G125" s="1"/>
      <c r="H125" s="1"/>
      <c r="I125" s="1"/>
      <c r="J125" s="1"/>
      <c r="K125" s="1"/>
      <c r="L125" s="1"/>
      <c r="M125" s="4"/>
      <c r="N125" s="4"/>
    </row>
    <row r="126" spans="1:14" x14ac:dyDescent="0.25">
      <c r="A126" s="1"/>
      <c r="B126" s="2"/>
      <c r="C126" s="1"/>
      <c r="D126" s="1"/>
      <c r="E126" s="1"/>
      <c r="F126" s="1"/>
      <c r="G126" s="1"/>
      <c r="H126" s="1"/>
      <c r="I126" s="1"/>
      <c r="J126" s="1"/>
      <c r="K126" s="1"/>
      <c r="L126" s="1"/>
      <c r="M126" s="4"/>
      <c r="N126" s="4"/>
    </row>
    <row r="127" spans="1:14" x14ac:dyDescent="0.25">
      <c r="A127" s="1"/>
      <c r="B127" s="2"/>
      <c r="C127" s="1"/>
      <c r="D127" s="1"/>
      <c r="E127" s="1"/>
      <c r="F127" s="1"/>
      <c r="G127" s="1"/>
      <c r="H127" s="1"/>
      <c r="I127" s="1"/>
      <c r="J127" s="1"/>
      <c r="K127" s="1"/>
      <c r="L127" s="1"/>
      <c r="M127" s="4"/>
      <c r="N127" s="4"/>
    </row>
    <row r="128" spans="1:14" x14ac:dyDescent="0.25">
      <c r="A128" s="1"/>
      <c r="B128" s="2"/>
      <c r="C128" s="1"/>
      <c r="D128" s="1"/>
      <c r="E128" s="1"/>
      <c r="F128" s="1"/>
      <c r="G128" s="1"/>
      <c r="H128" s="1"/>
      <c r="I128" s="1"/>
      <c r="J128" s="1"/>
      <c r="K128" s="1"/>
      <c r="L128" s="1"/>
      <c r="M128" s="4"/>
      <c r="N128" s="4"/>
    </row>
    <row r="129" spans="1:14" x14ac:dyDescent="0.25">
      <c r="A129" s="1"/>
      <c r="B129" s="2"/>
      <c r="C129" s="1"/>
      <c r="D129" s="1"/>
      <c r="E129" s="1"/>
      <c r="F129" s="1"/>
      <c r="G129" s="1"/>
      <c r="H129" s="1"/>
      <c r="I129" s="1"/>
      <c r="J129" s="1"/>
      <c r="K129" s="1"/>
      <c r="L129" s="1"/>
      <c r="M129" s="4"/>
      <c r="N129" s="4"/>
    </row>
    <row r="130" spans="1:14" x14ac:dyDescent="0.25">
      <c r="A130" s="1"/>
      <c r="B130" s="2"/>
      <c r="C130" s="1"/>
      <c r="D130" s="1"/>
      <c r="E130" s="1"/>
      <c r="F130" s="1"/>
      <c r="G130" s="1"/>
      <c r="H130" s="1"/>
      <c r="I130" s="1"/>
      <c r="J130" s="1"/>
      <c r="K130" s="1"/>
      <c r="L130" s="1"/>
      <c r="M130" s="4"/>
      <c r="N130" s="4"/>
    </row>
    <row r="131" spans="1:14" x14ac:dyDescent="0.25">
      <c r="A131" s="1"/>
      <c r="B131" s="2"/>
      <c r="C131" s="1"/>
      <c r="D131" s="1"/>
      <c r="E131" s="1"/>
      <c r="F131" s="1"/>
      <c r="G131" s="1"/>
      <c r="H131" s="1"/>
      <c r="I131" s="1"/>
      <c r="J131" s="1"/>
      <c r="K131" s="1"/>
      <c r="L131" s="1"/>
      <c r="M131" s="4"/>
      <c r="N131" s="4"/>
    </row>
    <row r="132" spans="1:14" x14ac:dyDescent="0.25">
      <c r="A132" s="1"/>
      <c r="B132" s="2"/>
      <c r="C132" s="1"/>
      <c r="D132" s="1"/>
      <c r="E132" s="1"/>
      <c r="F132" s="1"/>
      <c r="G132" s="1"/>
      <c r="H132" s="1"/>
      <c r="I132" s="1"/>
      <c r="J132" s="1"/>
      <c r="K132" s="1"/>
      <c r="L132" s="1"/>
      <c r="M132" s="4"/>
      <c r="N132" s="4"/>
    </row>
    <row r="133" spans="1:14" x14ac:dyDescent="0.25">
      <c r="A133" s="1"/>
      <c r="B133" s="2"/>
      <c r="C133" s="1"/>
      <c r="D133" s="1"/>
      <c r="E133" s="1"/>
      <c r="F133" s="1"/>
      <c r="G133" s="1"/>
      <c r="H133" s="1"/>
      <c r="I133" s="1"/>
      <c r="J133" s="1"/>
      <c r="K133" s="1"/>
      <c r="L133" s="1"/>
      <c r="M133" s="4"/>
      <c r="N133" s="4"/>
    </row>
    <row r="134" spans="1:14" x14ac:dyDescent="0.25">
      <c r="A134" s="1"/>
      <c r="B134" s="2"/>
      <c r="C134" s="1"/>
      <c r="D134" s="1"/>
      <c r="E134" s="1"/>
      <c r="F134" s="1"/>
      <c r="G134" s="1"/>
      <c r="H134" s="1"/>
      <c r="I134" s="1"/>
      <c r="J134" s="1"/>
      <c r="K134" s="1"/>
      <c r="L134" s="1"/>
      <c r="M134" s="4"/>
      <c r="N134" s="4"/>
    </row>
    <row r="135" spans="1:14" x14ac:dyDescent="0.25">
      <c r="A135" s="1"/>
      <c r="B135" s="2"/>
      <c r="C135" s="1"/>
      <c r="D135" s="1"/>
      <c r="E135" s="1"/>
      <c r="F135" s="1"/>
      <c r="G135" s="1"/>
      <c r="H135" s="1"/>
      <c r="I135" s="1"/>
      <c r="J135" s="1"/>
      <c r="K135" s="1"/>
      <c r="L135" s="1"/>
      <c r="M135" s="4"/>
      <c r="N135" s="4"/>
    </row>
    <row r="136" spans="1:14" x14ac:dyDescent="0.25">
      <c r="A136" s="1"/>
      <c r="B136" s="2"/>
      <c r="C136" s="1"/>
      <c r="D136" s="1"/>
      <c r="E136" s="1"/>
      <c r="F136" s="1"/>
      <c r="G136" s="1"/>
      <c r="H136" s="1"/>
      <c r="I136" s="1"/>
      <c r="J136" s="1"/>
      <c r="K136" s="1"/>
      <c r="L136" s="1"/>
      <c r="M136" s="4"/>
      <c r="N136" s="4"/>
    </row>
    <row r="137" spans="1:14" x14ac:dyDescent="0.25">
      <c r="A137" s="1"/>
      <c r="B137" s="2"/>
      <c r="C137" s="1"/>
      <c r="D137" s="1"/>
      <c r="E137" s="1"/>
      <c r="F137" s="1"/>
      <c r="G137" s="1"/>
      <c r="H137" s="1"/>
      <c r="I137" s="1"/>
      <c r="J137" s="1"/>
      <c r="K137" s="1"/>
      <c r="L137" s="1"/>
      <c r="M137" s="4"/>
      <c r="N137" s="4"/>
    </row>
    <row r="138" spans="1:14" x14ac:dyDescent="0.25">
      <c r="A138" s="1"/>
      <c r="B138" s="2"/>
      <c r="C138" s="1"/>
      <c r="D138" s="1"/>
      <c r="E138" s="1"/>
      <c r="F138" s="1"/>
      <c r="G138" s="1"/>
      <c r="H138" s="1"/>
      <c r="I138" s="1"/>
      <c r="J138" s="1"/>
      <c r="K138" s="1"/>
      <c r="L138" s="1"/>
      <c r="M138" s="4"/>
      <c r="N138" s="4"/>
    </row>
    <row r="139" spans="1:14" x14ac:dyDescent="0.25">
      <c r="A139" s="1"/>
      <c r="B139" s="2"/>
      <c r="C139" s="1"/>
      <c r="D139" s="1"/>
      <c r="E139" s="1"/>
      <c r="F139" s="1"/>
      <c r="G139" s="1"/>
      <c r="H139" s="1"/>
      <c r="I139" s="1"/>
      <c r="J139" s="1"/>
      <c r="K139" s="1"/>
      <c r="L139" s="1"/>
      <c r="M139" s="4"/>
      <c r="N139" s="4"/>
    </row>
    <row r="140" spans="1:14" x14ac:dyDescent="0.25">
      <c r="A140" s="1"/>
      <c r="B140" s="2"/>
      <c r="C140" s="1"/>
      <c r="D140" s="1"/>
      <c r="E140" s="1"/>
      <c r="F140" s="1"/>
      <c r="G140" s="1"/>
      <c r="H140" s="1"/>
      <c r="I140" s="1"/>
      <c r="J140" s="1"/>
      <c r="K140" s="1"/>
      <c r="L140" s="1"/>
      <c r="M140" s="4"/>
      <c r="N140" s="4"/>
    </row>
    <row r="141" spans="1:14" x14ac:dyDescent="0.25">
      <c r="A141" s="1"/>
      <c r="B141" s="2"/>
      <c r="C141" s="1"/>
      <c r="D141" s="1"/>
      <c r="E141" s="1"/>
      <c r="F141" s="1"/>
      <c r="G141" s="1"/>
      <c r="H141" s="1"/>
      <c r="I141" s="1"/>
      <c r="J141" s="1"/>
      <c r="K141" s="1"/>
      <c r="L141" s="1"/>
      <c r="M141" s="4"/>
      <c r="N141" s="4"/>
    </row>
    <row r="142" spans="1:14" x14ac:dyDescent="0.25">
      <c r="A142" s="1"/>
      <c r="B142" s="2"/>
      <c r="C142" s="1"/>
      <c r="D142" s="1"/>
      <c r="E142" s="1"/>
      <c r="F142" s="1"/>
      <c r="G142" s="1"/>
      <c r="H142" s="1"/>
      <c r="I142" s="1"/>
      <c r="J142" s="1"/>
      <c r="K142" s="1"/>
      <c r="L142" s="1"/>
      <c r="M142" s="4"/>
      <c r="N142" s="4"/>
    </row>
    <row r="143" spans="1:14" x14ac:dyDescent="0.25">
      <c r="A143" s="1"/>
      <c r="B143" s="2"/>
      <c r="C143" s="1"/>
      <c r="D143" s="1"/>
      <c r="E143" s="1"/>
      <c r="F143" s="1"/>
      <c r="G143" s="1"/>
      <c r="H143" s="1"/>
      <c r="I143" s="1"/>
      <c r="J143" s="1"/>
      <c r="K143" s="1"/>
      <c r="L143" s="1"/>
      <c r="M143" s="4"/>
      <c r="N143" s="4"/>
    </row>
    <row r="144" spans="1:14" x14ac:dyDescent="0.25">
      <c r="A144" s="1"/>
      <c r="B144" s="2"/>
      <c r="C144" s="1"/>
      <c r="D144" s="1"/>
      <c r="E144" s="1"/>
      <c r="F144" s="1"/>
      <c r="G144" s="1"/>
      <c r="H144" s="1"/>
      <c r="I144" s="1"/>
      <c r="J144" s="1"/>
      <c r="K144" s="1"/>
      <c r="L144" s="1"/>
      <c r="M144" s="4"/>
      <c r="N144" s="4"/>
    </row>
    <row r="145" spans="1:15" x14ac:dyDescent="0.25">
      <c r="A145" s="1"/>
      <c r="B145" s="2"/>
      <c r="C145" s="1"/>
      <c r="D145" s="1"/>
      <c r="E145" s="1"/>
      <c r="F145" s="1"/>
      <c r="G145" s="1"/>
      <c r="H145" s="1"/>
      <c r="I145" s="1"/>
      <c r="J145" s="1"/>
      <c r="K145" s="1"/>
      <c r="L145" s="1"/>
      <c r="M145" s="4"/>
      <c r="N145" s="4"/>
    </row>
    <row r="146" spans="1:15" x14ac:dyDescent="0.25">
      <c r="A146" s="1"/>
      <c r="B146" s="2"/>
      <c r="C146" s="1"/>
      <c r="D146" s="1"/>
      <c r="E146" s="1"/>
      <c r="F146" s="1"/>
      <c r="G146" s="1"/>
      <c r="H146" s="1"/>
      <c r="I146" s="1"/>
      <c r="J146" s="1"/>
      <c r="K146" s="1"/>
      <c r="L146" s="1"/>
      <c r="M146" s="4"/>
      <c r="N146" s="4"/>
    </row>
    <row r="147" spans="1:15" x14ac:dyDescent="0.25">
      <c r="A147" s="1"/>
      <c r="B147" s="2"/>
      <c r="C147" s="1"/>
      <c r="D147" s="1"/>
      <c r="E147" s="1"/>
      <c r="F147" s="1"/>
      <c r="G147" s="1"/>
      <c r="H147" s="1"/>
      <c r="I147" s="1"/>
      <c r="J147" s="1"/>
      <c r="K147" s="1"/>
      <c r="L147" s="1"/>
      <c r="M147" s="4"/>
      <c r="N147" s="4"/>
    </row>
    <row r="148" spans="1:15" x14ac:dyDescent="0.25">
      <c r="A148" s="1"/>
      <c r="B148" s="2"/>
      <c r="C148" s="1"/>
      <c r="D148" s="1"/>
      <c r="E148" s="1"/>
      <c r="F148" s="1"/>
      <c r="G148" s="1"/>
      <c r="H148" s="1"/>
      <c r="I148" s="1"/>
      <c r="J148" s="1"/>
      <c r="K148" s="1"/>
      <c r="L148" s="1"/>
      <c r="M148" s="4"/>
      <c r="N148" s="4"/>
    </row>
    <row r="149" spans="1:15" x14ac:dyDescent="0.25">
      <c r="A149" s="1"/>
      <c r="B149" s="2"/>
      <c r="C149" s="1"/>
      <c r="D149" s="1"/>
      <c r="E149" s="1"/>
      <c r="F149" s="1"/>
      <c r="G149" s="1"/>
      <c r="H149" s="1"/>
      <c r="I149" s="1"/>
      <c r="J149" s="1"/>
      <c r="K149" s="1"/>
      <c r="L149" s="1"/>
      <c r="M149" s="4"/>
      <c r="N149" s="4"/>
    </row>
    <row r="150" spans="1:15" x14ac:dyDescent="0.25">
      <c r="A150" s="1"/>
      <c r="B150" s="2"/>
      <c r="C150" s="1"/>
      <c r="D150" s="1"/>
      <c r="E150" s="1"/>
      <c r="F150" s="1"/>
      <c r="G150" s="1"/>
      <c r="H150" s="1"/>
      <c r="I150" s="1"/>
      <c r="J150" s="1"/>
      <c r="K150" s="1"/>
      <c r="L150" s="1"/>
      <c r="M150" s="4"/>
      <c r="N150" s="4"/>
    </row>
    <row r="151" spans="1:15" x14ac:dyDescent="0.25">
      <c r="A151" s="1"/>
      <c r="B151" s="2"/>
      <c r="C151" s="1"/>
      <c r="D151" s="1"/>
      <c r="E151" s="1"/>
      <c r="F151" s="1"/>
      <c r="G151" s="1"/>
      <c r="H151" s="1"/>
      <c r="I151" s="1"/>
      <c r="J151" s="1"/>
      <c r="K151" s="1"/>
      <c r="L151" s="1"/>
      <c r="M151" s="4"/>
      <c r="N151" s="4"/>
    </row>
    <row r="152" spans="1:15" x14ac:dyDescent="0.25">
      <c r="A152" s="1"/>
      <c r="B152" s="2"/>
      <c r="C152" s="1"/>
      <c r="D152" s="1"/>
      <c r="E152" s="1"/>
      <c r="F152" s="1"/>
      <c r="G152" s="1"/>
      <c r="H152" s="1"/>
      <c r="I152" s="1"/>
      <c r="J152" s="1"/>
      <c r="K152" s="1"/>
      <c r="L152" s="1"/>
      <c r="M152" s="4"/>
      <c r="N152" s="4"/>
    </row>
    <row r="153" spans="1:15" ht="24.6" x14ac:dyDescent="0.7">
      <c r="A153" s="176" t="s">
        <v>21</v>
      </c>
      <c r="B153" s="176"/>
      <c r="C153" s="176"/>
      <c r="D153" s="176"/>
      <c r="E153" s="176"/>
      <c r="F153" s="176"/>
      <c r="G153" s="176"/>
      <c r="H153" s="176"/>
      <c r="I153" s="177" t="s">
        <v>22</v>
      </c>
      <c r="J153" s="177"/>
      <c r="K153" s="177"/>
      <c r="L153" s="177"/>
      <c r="M153" s="177"/>
      <c r="N153" s="6"/>
      <c r="O153" s="7" t="s">
        <v>23</v>
      </c>
    </row>
    <row r="154" spans="1:15" ht="24.6" x14ac:dyDescent="0.7">
      <c r="A154" s="178" t="s">
        <v>24</v>
      </c>
      <c r="B154" s="178"/>
      <c r="C154" s="178"/>
      <c r="D154" s="178"/>
      <c r="E154" s="178"/>
      <c r="F154" s="178"/>
      <c r="G154" s="178"/>
      <c r="H154" s="178"/>
      <c r="I154" s="8">
        <v>5</v>
      </c>
      <c r="J154" s="8">
        <v>4</v>
      </c>
      <c r="K154" s="8">
        <v>3</v>
      </c>
      <c r="L154" s="8">
        <v>2</v>
      </c>
      <c r="M154" s="8">
        <v>1</v>
      </c>
      <c r="N154" s="6"/>
      <c r="O154" s="9">
        <v>6</v>
      </c>
    </row>
    <row r="155" spans="1:15" ht="24.6" x14ac:dyDescent="0.7">
      <c r="A155" s="179" t="s">
        <v>25</v>
      </c>
      <c r="B155" s="180"/>
      <c r="C155" s="180"/>
      <c r="D155" s="180"/>
      <c r="E155" s="180"/>
      <c r="F155" s="180"/>
      <c r="G155" s="180"/>
      <c r="H155" s="180"/>
      <c r="I155" s="10"/>
      <c r="J155" s="10"/>
      <c r="K155" s="10"/>
      <c r="L155" s="10"/>
      <c r="M155" s="11"/>
      <c r="N155" s="6"/>
      <c r="O155" s="9"/>
    </row>
    <row r="156" spans="1:15" ht="24.6" x14ac:dyDescent="0.7">
      <c r="A156" s="12"/>
      <c r="B156" s="13" t="s">
        <v>26</v>
      </c>
      <c r="C156" s="13"/>
      <c r="D156" s="13"/>
      <c r="E156" s="13"/>
      <c r="F156" s="13"/>
      <c r="G156" s="13"/>
      <c r="H156" s="13"/>
      <c r="I156" s="14" t="e">
        <f>C171*100/C177</f>
        <v>#DIV/0!</v>
      </c>
      <c r="J156" s="14" t="e">
        <f>C172*100/C177</f>
        <v>#DIV/0!</v>
      </c>
      <c r="K156" s="14" t="e">
        <f>C173*100/C177</f>
        <v>#DIV/0!</v>
      </c>
      <c r="L156" s="15" t="e">
        <f>C174*100/C177</f>
        <v>#DIV/0!</v>
      </c>
      <c r="M156" s="15" t="e">
        <f>C175*100/C177</f>
        <v>#DIV/0!</v>
      </c>
      <c r="N156" s="16" t="e">
        <f>SUM(I156:M156)</f>
        <v>#DIV/0!</v>
      </c>
      <c r="O156" s="17" t="e">
        <f>D176</f>
        <v>#DIV/0!</v>
      </c>
    </row>
    <row r="157" spans="1:15" ht="24.6" x14ac:dyDescent="0.7">
      <c r="A157" s="12"/>
      <c r="B157" s="13" t="s">
        <v>27</v>
      </c>
      <c r="C157" s="13"/>
      <c r="D157" s="13"/>
      <c r="E157" s="13"/>
      <c r="F157" s="13"/>
      <c r="G157" s="13"/>
      <c r="H157" s="13"/>
      <c r="I157" s="14" t="e">
        <f>E171*100/C177</f>
        <v>#DIV/0!</v>
      </c>
      <c r="J157" s="14" t="e">
        <f>E172*100/C177</f>
        <v>#DIV/0!</v>
      </c>
      <c r="K157" s="14" t="e">
        <f>E173*100/C177</f>
        <v>#DIV/0!</v>
      </c>
      <c r="L157" s="15" t="e">
        <f>E174*100/C177</f>
        <v>#DIV/0!</v>
      </c>
      <c r="M157" s="15" t="e">
        <f>E175*100/C177</f>
        <v>#DIV/0!</v>
      </c>
      <c r="N157" s="16" t="e">
        <f>SUM(I157:M157)</f>
        <v>#DIV/0!</v>
      </c>
      <c r="O157" s="17" t="e">
        <f>F176</f>
        <v>#DIV/0!</v>
      </c>
    </row>
    <row r="158" spans="1:15" ht="24.6" x14ac:dyDescent="0.7">
      <c r="A158" s="12"/>
      <c r="B158" s="13" t="s">
        <v>28</v>
      </c>
      <c r="C158" s="13"/>
      <c r="D158" s="13"/>
      <c r="E158" s="13"/>
      <c r="F158" s="13"/>
      <c r="G158" s="13"/>
      <c r="H158" s="13"/>
      <c r="I158" s="14" t="e">
        <f>G171*100/C177</f>
        <v>#DIV/0!</v>
      </c>
      <c r="J158" s="14" t="e">
        <f>G172*100/C177</f>
        <v>#DIV/0!</v>
      </c>
      <c r="K158" s="14" t="e">
        <f>G173*100/C177</f>
        <v>#DIV/0!</v>
      </c>
      <c r="L158" s="15" t="e">
        <f>G174*100/C177</f>
        <v>#DIV/0!</v>
      </c>
      <c r="M158" s="15" t="e">
        <f>G175*100/C177</f>
        <v>#DIV/0!</v>
      </c>
      <c r="N158" s="16" t="e">
        <f>SUM(I158:M158)</f>
        <v>#DIV/0!</v>
      </c>
      <c r="O158" s="17" t="e">
        <f>H176</f>
        <v>#DIV/0!</v>
      </c>
    </row>
    <row r="159" spans="1:15" ht="24.6" x14ac:dyDescent="0.7">
      <c r="A159" s="179" t="s">
        <v>29</v>
      </c>
      <c r="B159" s="180"/>
      <c r="C159" s="180"/>
      <c r="D159" s="180"/>
      <c r="E159" s="180"/>
      <c r="F159" s="180"/>
      <c r="G159" s="180"/>
      <c r="H159" s="180"/>
      <c r="I159" s="10"/>
      <c r="J159" s="10"/>
      <c r="K159" s="10"/>
      <c r="L159" s="10"/>
      <c r="M159" s="11"/>
      <c r="N159" s="16"/>
      <c r="O159" s="17"/>
    </row>
    <row r="160" spans="1:15" ht="24.6" x14ac:dyDescent="0.7">
      <c r="A160" s="12"/>
      <c r="B160" s="13" t="s">
        <v>30</v>
      </c>
      <c r="C160" s="13"/>
      <c r="D160" s="13"/>
      <c r="E160" s="13"/>
      <c r="F160" s="13"/>
      <c r="G160" s="13"/>
      <c r="H160" s="13"/>
      <c r="I160" s="14" t="e">
        <f>I171*100/I177</f>
        <v>#DIV/0!</v>
      </c>
      <c r="J160" s="14" t="e">
        <f>I172*100/I177</f>
        <v>#DIV/0!</v>
      </c>
      <c r="K160" s="14" t="e">
        <f>I173*100/I177</f>
        <v>#DIV/0!</v>
      </c>
      <c r="L160" s="14" t="e">
        <f>I174*100/I177</f>
        <v>#DIV/0!</v>
      </c>
      <c r="M160" s="14" t="e">
        <f>I175*100/I177</f>
        <v>#DIV/0!</v>
      </c>
      <c r="N160" s="16" t="e">
        <f>SUM(I160:M160)</f>
        <v>#DIV/0!</v>
      </c>
      <c r="O160" s="17" t="e">
        <f>J176</f>
        <v>#DIV/0!</v>
      </c>
    </row>
    <row r="161" spans="1:22" ht="24.6" x14ac:dyDescent="0.7">
      <c r="A161" s="12"/>
      <c r="B161" s="13" t="s">
        <v>31</v>
      </c>
      <c r="C161" s="13"/>
      <c r="D161" s="13"/>
      <c r="E161" s="13"/>
      <c r="F161" s="13"/>
      <c r="G161" s="13"/>
      <c r="H161" s="13"/>
      <c r="I161" s="14" t="e">
        <f>K171*100/K177</f>
        <v>#DIV/0!</v>
      </c>
      <c r="J161" s="14" t="e">
        <f>K172*100/K177</f>
        <v>#DIV/0!</v>
      </c>
      <c r="K161" s="14" t="e">
        <f>K173*100/K177</f>
        <v>#DIV/0!</v>
      </c>
      <c r="L161" s="14" t="e">
        <f>K174*100/K177</f>
        <v>#DIV/0!</v>
      </c>
      <c r="M161" s="14" t="e">
        <f>K175*100/K177</f>
        <v>#DIV/0!</v>
      </c>
      <c r="N161" s="16" t="e">
        <f>SUM(I161:M161)</f>
        <v>#DIV/0!</v>
      </c>
      <c r="O161" s="17" t="e">
        <f>L176</f>
        <v>#DIV/0!</v>
      </c>
    </row>
    <row r="162" spans="1:22" ht="24.6" x14ac:dyDescent="0.7">
      <c r="A162" s="12"/>
      <c r="B162" s="13" t="s">
        <v>32</v>
      </c>
      <c r="C162" s="13"/>
      <c r="D162" s="13"/>
      <c r="E162" s="13"/>
      <c r="F162" s="13"/>
      <c r="G162" s="13"/>
      <c r="H162" s="13"/>
      <c r="I162" s="14" t="e">
        <f>M171*100/M177</f>
        <v>#DIV/0!</v>
      </c>
      <c r="J162" s="14" t="e">
        <f>M172*100/M177</f>
        <v>#DIV/0!</v>
      </c>
      <c r="K162" s="14" t="e">
        <f>M173*100/M177</f>
        <v>#DIV/0!</v>
      </c>
      <c r="L162" s="14" t="e">
        <f>M174*100/M177</f>
        <v>#DIV/0!</v>
      </c>
      <c r="M162" s="14" t="e">
        <f>M175*100/M177</f>
        <v>#DIV/0!</v>
      </c>
      <c r="N162" s="16" t="e">
        <f>SUM(I162:M162)</f>
        <v>#DIV/0!</v>
      </c>
      <c r="O162" s="17" t="e">
        <f>N176</f>
        <v>#DIV/0!</v>
      </c>
    </row>
    <row r="163" spans="1:22" ht="24.6" x14ac:dyDescent="0.7">
      <c r="A163" s="179" t="s">
        <v>33</v>
      </c>
      <c r="B163" s="180"/>
      <c r="C163" s="180"/>
      <c r="D163" s="180"/>
      <c r="E163" s="180"/>
      <c r="F163" s="180"/>
      <c r="G163" s="180"/>
      <c r="H163" s="180"/>
      <c r="I163" s="10"/>
      <c r="J163" s="10"/>
      <c r="K163" s="10"/>
      <c r="L163" s="10"/>
      <c r="M163" s="11"/>
      <c r="N163" s="16"/>
      <c r="O163" s="17"/>
    </row>
    <row r="164" spans="1:22" ht="24.6" x14ac:dyDescent="0.7">
      <c r="A164" s="12"/>
      <c r="B164" s="13" t="s">
        <v>34</v>
      </c>
      <c r="C164" s="13"/>
      <c r="D164" s="13"/>
      <c r="E164" s="13"/>
      <c r="F164" s="13"/>
      <c r="G164" s="13"/>
      <c r="H164" s="13"/>
      <c r="I164" s="14" t="e">
        <f>O171*100/O177</f>
        <v>#DIV/0!</v>
      </c>
      <c r="J164" s="14" t="e">
        <f>O172*100/O177</f>
        <v>#DIV/0!</v>
      </c>
      <c r="K164" s="14" t="e">
        <f>O173*100/O177</f>
        <v>#DIV/0!</v>
      </c>
      <c r="L164" s="14" t="e">
        <f>O174*100/O177</f>
        <v>#DIV/0!</v>
      </c>
      <c r="M164" s="14" t="e">
        <f>O175*100/O177</f>
        <v>#DIV/0!</v>
      </c>
      <c r="N164" s="16" t="e">
        <f>SUM(I164:M164)</f>
        <v>#DIV/0!</v>
      </c>
      <c r="O164" s="17" t="e">
        <f>P176</f>
        <v>#DIV/0!</v>
      </c>
    </row>
    <row r="165" spans="1:22" ht="24.6" x14ac:dyDescent="0.7">
      <c r="A165" s="12"/>
      <c r="B165" s="13" t="s">
        <v>35</v>
      </c>
      <c r="C165" s="13"/>
      <c r="D165" s="13"/>
      <c r="E165" s="13"/>
      <c r="F165" s="13"/>
      <c r="G165" s="13"/>
      <c r="H165" s="13"/>
      <c r="I165" s="14" t="e">
        <f>Q171*100/Q177</f>
        <v>#DIV/0!</v>
      </c>
      <c r="J165" s="14" t="e">
        <f>Q172*100/Q177</f>
        <v>#DIV/0!</v>
      </c>
      <c r="K165" s="14" t="e">
        <f>Q173*100/Q177</f>
        <v>#DIV/0!</v>
      </c>
      <c r="L165" s="14" t="e">
        <f>Q174*100/Q177</f>
        <v>#DIV/0!</v>
      </c>
      <c r="M165" s="14" t="e">
        <f>Q175*100/Q177</f>
        <v>#DIV/0!</v>
      </c>
      <c r="N165" s="16" t="e">
        <f>SUM(I165:M165)</f>
        <v>#DIV/0!</v>
      </c>
      <c r="O165" s="17" t="e">
        <f>R176</f>
        <v>#DIV/0!</v>
      </c>
    </row>
    <row r="166" spans="1:22" ht="24.6" x14ac:dyDescent="0.7">
      <c r="A166" s="12"/>
      <c r="B166" s="13" t="s">
        <v>36</v>
      </c>
      <c r="C166" s="13"/>
      <c r="D166" s="13"/>
      <c r="E166" s="13"/>
      <c r="F166" s="13"/>
      <c r="G166" s="13"/>
      <c r="H166" s="13"/>
      <c r="I166" s="14" t="e">
        <f>S171*100/S177</f>
        <v>#DIV/0!</v>
      </c>
      <c r="J166" s="14" t="e">
        <f>S172*100/S177</f>
        <v>#DIV/0!</v>
      </c>
      <c r="K166" s="14" t="e">
        <f>S173*100/S177</f>
        <v>#DIV/0!</v>
      </c>
      <c r="L166" s="14" t="e">
        <f>S174*100/S177</f>
        <v>#DIV/0!</v>
      </c>
      <c r="M166" s="14" t="e">
        <f>S175*100/S177</f>
        <v>#DIV/0!</v>
      </c>
      <c r="N166" s="16" t="e">
        <f>SUM(I166:M166)</f>
        <v>#DIV/0!</v>
      </c>
      <c r="O166" s="17" t="e">
        <f>T176</f>
        <v>#DIV/0!</v>
      </c>
    </row>
    <row r="167" spans="1:22" ht="24.6" x14ac:dyDescent="0.7">
      <c r="A167" s="181" t="s">
        <v>37</v>
      </c>
      <c r="B167" s="182"/>
      <c r="C167" s="182"/>
      <c r="D167" s="182"/>
      <c r="E167" s="182"/>
      <c r="F167" s="182"/>
      <c r="G167" s="182"/>
      <c r="H167" s="182"/>
      <c r="I167" s="14" t="e">
        <f>U171*100/U177</f>
        <v>#DIV/0!</v>
      </c>
      <c r="J167" s="14" t="e">
        <f>U172*100/U177</f>
        <v>#DIV/0!</v>
      </c>
      <c r="K167" s="14" t="e">
        <f>U173*100/U177</f>
        <v>#DIV/0!</v>
      </c>
      <c r="L167" s="14" t="e">
        <f>U174*100/U177</f>
        <v>#DIV/0!</v>
      </c>
      <c r="M167" s="14" t="e">
        <f>U175*100/U177</f>
        <v>#DIV/0!</v>
      </c>
      <c r="N167" s="16" t="e">
        <f>SUM(I167:M167)</f>
        <v>#DIV/0!</v>
      </c>
      <c r="O167" s="17" t="e">
        <f>V176</f>
        <v>#DIV/0!</v>
      </c>
    </row>
    <row r="169" spans="1:22" ht="24.6" x14ac:dyDescent="0.25">
      <c r="A169" s="188" t="s">
        <v>38</v>
      </c>
      <c r="B169" s="169" t="s">
        <v>39</v>
      </c>
      <c r="C169" s="171" t="s">
        <v>40</v>
      </c>
      <c r="D169" s="171"/>
      <c r="E169" s="171"/>
      <c r="F169" s="171"/>
      <c r="G169" s="171"/>
      <c r="H169" s="171"/>
      <c r="I169" s="171" t="s">
        <v>16</v>
      </c>
      <c r="J169" s="171"/>
      <c r="K169" s="171"/>
      <c r="L169" s="171"/>
      <c r="M169" s="171"/>
      <c r="N169" s="171"/>
      <c r="O169" s="171" t="s">
        <v>17</v>
      </c>
      <c r="P169" s="171"/>
      <c r="Q169" s="171"/>
      <c r="R169" s="171"/>
      <c r="S169" s="171"/>
      <c r="T169" s="171"/>
      <c r="U169" s="171" t="s">
        <v>18</v>
      </c>
      <c r="V169" s="171"/>
    </row>
    <row r="170" spans="1:22" ht="24.6" x14ac:dyDescent="0.25">
      <c r="A170" s="189"/>
      <c r="B170" s="170"/>
      <c r="C170" s="171">
        <v>1.1000000000000001</v>
      </c>
      <c r="D170" s="171"/>
      <c r="E170" s="171">
        <v>1.2</v>
      </c>
      <c r="F170" s="171"/>
      <c r="G170" s="171">
        <v>1.3</v>
      </c>
      <c r="H170" s="171">
        <v>2.1</v>
      </c>
      <c r="I170" s="171">
        <v>2.1</v>
      </c>
      <c r="J170" s="171">
        <v>2.2000000000000002</v>
      </c>
      <c r="K170" s="171">
        <v>2.2000000000000002</v>
      </c>
      <c r="L170" s="171">
        <v>2.2999999999999998</v>
      </c>
      <c r="M170" s="171">
        <v>2.2999999999999998</v>
      </c>
      <c r="N170" s="171"/>
      <c r="O170" s="171">
        <v>3.1</v>
      </c>
      <c r="P170" s="171"/>
      <c r="Q170" s="171">
        <v>3.2</v>
      </c>
      <c r="R170" s="171"/>
      <c r="S170" s="171">
        <v>3.3</v>
      </c>
      <c r="T170" s="171"/>
      <c r="U170" s="171"/>
      <c r="V170" s="171"/>
    </row>
    <row r="171" spans="1:22" ht="24.6" x14ac:dyDescent="0.7">
      <c r="A171" s="19">
        <v>5</v>
      </c>
      <c r="B171" s="19">
        <v>100</v>
      </c>
      <c r="C171" s="20">
        <f>COUNTIF(C4:C152,5)</f>
        <v>0</v>
      </c>
      <c r="D171" s="21">
        <f>C171*100</f>
        <v>0</v>
      </c>
      <c r="E171" s="20">
        <f>COUNTIF(D4:D152,5)</f>
        <v>0</v>
      </c>
      <c r="F171" s="21">
        <f>E171*100</f>
        <v>0</v>
      </c>
      <c r="G171" s="20">
        <f>COUNTIF(E4:E152,5)</f>
        <v>0</v>
      </c>
      <c r="H171" s="21">
        <f>G171*100</f>
        <v>0</v>
      </c>
      <c r="I171" s="20">
        <f>COUNTIF(F4:F152,5)</f>
        <v>0</v>
      </c>
      <c r="J171" s="21">
        <f>I171*100</f>
        <v>0</v>
      </c>
      <c r="K171" s="20">
        <f>COUNTIF(G4:G152,5)</f>
        <v>0</v>
      </c>
      <c r="L171" s="22">
        <f>K171*100</f>
        <v>0</v>
      </c>
      <c r="M171" s="20">
        <f>COUNTIF(H4:H152,5)</f>
        <v>0</v>
      </c>
      <c r="N171" s="21">
        <f>M171*100</f>
        <v>0</v>
      </c>
      <c r="O171" s="20">
        <f>COUNTIF(I4:I152,5)</f>
        <v>0</v>
      </c>
      <c r="P171" s="21">
        <f>O171*100</f>
        <v>0</v>
      </c>
      <c r="Q171" s="20">
        <f>COUNTIF(J4:J152,5)</f>
        <v>0</v>
      </c>
      <c r="R171" s="21">
        <f>Q171*100</f>
        <v>0</v>
      </c>
      <c r="S171" s="20">
        <f>COUNTIF(K4:K152,5)</f>
        <v>0</v>
      </c>
      <c r="T171" s="21">
        <f>S171*100</f>
        <v>0</v>
      </c>
      <c r="U171" s="20">
        <f>COUNTIF(L4:L152,5)</f>
        <v>0</v>
      </c>
      <c r="V171" s="21">
        <f>U171*100</f>
        <v>0</v>
      </c>
    </row>
    <row r="172" spans="1:22" ht="24.6" x14ac:dyDescent="0.7">
      <c r="A172" s="19">
        <v>4</v>
      </c>
      <c r="B172" s="19">
        <v>80</v>
      </c>
      <c r="C172" s="20">
        <f>COUNTIF(C4:C152,4)</f>
        <v>0</v>
      </c>
      <c r="D172" s="21">
        <f>C172*80</f>
        <v>0</v>
      </c>
      <c r="E172" s="20">
        <f>COUNTIF(D4:D152,4)</f>
        <v>0</v>
      </c>
      <c r="F172" s="21">
        <f>E172*80</f>
        <v>0</v>
      </c>
      <c r="G172" s="20">
        <f>COUNTIF(E4:E152,4)</f>
        <v>0</v>
      </c>
      <c r="H172" s="21">
        <f>G172*80</f>
        <v>0</v>
      </c>
      <c r="I172" s="20">
        <f>COUNTIF(F4:F152,4)</f>
        <v>0</v>
      </c>
      <c r="J172" s="21">
        <f>I172*80</f>
        <v>0</v>
      </c>
      <c r="K172" s="20">
        <f>COUNTIF(G4:G152,4)</f>
        <v>0</v>
      </c>
      <c r="L172" s="22">
        <f>K172*80</f>
        <v>0</v>
      </c>
      <c r="M172" s="20">
        <f>COUNTIF(H4:H152,4)</f>
        <v>0</v>
      </c>
      <c r="N172" s="21">
        <f>M172*80</f>
        <v>0</v>
      </c>
      <c r="O172" s="20">
        <f>COUNTIF(I4:I152,4)</f>
        <v>0</v>
      </c>
      <c r="P172" s="21">
        <f>O172*80</f>
        <v>0</v>
      </c>
      <c r="Q172" s="20">
        <f>COUNTIF(J4:J152,4)</f>
        <v>0</v>
      </c>
      <c r="R172" s="21">
        <f>Q172*80</f>
        <v>0</v>
      </c>
      <c r="S172" s="20">
        <f>COUNTIF(K4:K152,4)</f>
        <v>0</v>
      </c>
      <c r="T172" s="21">
        <f>S172*80</f>
        <v>0</v>
      </c>
      <c r="U172" s="20">
        <f>COUNTIF(L4:L152,4)</f>
        <v>0</v>
      </c>
      <c r="V172" s="21">
        <f>U172*80</f>
        <v>0</v>
      </c>
    </row>
    <row r="173" spans="1:22" ht="24.6" x14ac:dyDescent="0.7">
      <c r="A173" s="19">
        <v>3</v>
      </c>
      <c r="B173" s="19">
        <v>60</v>
      </c>
      <c r="C173" s="20">
        <f>COUNTIF(C4:C152,3)</f>
        <v>0</v>
      </c>
      <c r="D173" s="21">
        <f>C173*60</f>
        <v>0</v>
      </c>
      <c r="E173" s="20">
        <f>COUNTIF(D4:D152,3)</f>
        <v>0</v>
      </c>
      <c r="F173" s="21">
        <f>E173*60</f>
        <v>0</v>
      </c>
      <c r="G173" s="20">
        <f>COUNTIF(E4:E152,3)</f>
        <v>0</v>
      </c>
      <c r="H173" s="21">
        <f>G173*60</f>
        <v>0</v>
      </c>
      <c r="I173" s="20">
        <f>COUNTIF(F4:F152,3)</f>
        <v>0</v>
      </c>
      <c r="J173" s="21">
        <f>I173*60</f>
        <v>0</v>
      </c>
      <c r="K173" s="20">
        <f>COUNTIF(G4:G152,3)</f>
        <v>0</v>
      </c>
      <c r="L173" s="22">
        <f>K173*60</f>
        <v>0</v>
      </c>
      <c r="M173" s="20">
        <f>COUNTIF(H4:H152,3)</f>
        <v>0</v>
      </c>
      <c r="N173" s="21">
        <f>M173*60</f>
        <v>0</v>
      </c>
      <c r="O173" s="20">
        <f>COUNTIF(I4:I152,3)</f>
        <v>0</v>
      </c>
      <c r="P173" s="21">
        <f>O173*60</f>
        <v>0</v>
      </c>
      <c r="Q173" s="20">
        <f>COUNTIF(J4:J152,3)</f>
        <v>0</v>
      </c>
      <c r="R173" s="21">
        <f>Q173*60</f>
        <v>0</v>
      </c>
      <c r="S173" s="20">
        <f>COUNTIF(K4:K152,3)</f>
        <v>0</v>
      </c>
      <c r="T173" s="21">
        <f>S173*60</f>
        <v>0</v>
      </c>
      <c r="U173" s="20">
        <f>COUNTIF(L4:L152,3)</f>
        <v>0</v>
      </c>
      <c r="V173" s="21">
        <f>U173*60</f>
        <v>0</v>
      </c>
    </row>
    <row r="174" spans="1:22" ht="24.6" x14ac:dyDescent="0.7">
      <c r="A174" s="19">
        <v>2</v>
      </c>
      <c r="B174" s="19">
        <v>40</v>
      </c>
      <c r="C174" s="20">
        <f>COUNTIF(C136:C152,2)</f>
        <v>0</v>
      </c>
      <c r="D174" s="21">
        <f>C174*40</f>
        <v>0</v>
      </c>
      <c r="E174" s="20">
        <f>COUNTIF(D136:D152,2)</f>
        <v>0</v>
      </c>
      <c r="F174" s="21">
        <f>E174*40</f>
        <v>0</v>
      </c>
      <c r="G174" s="20">
        <f>COUNTIF(E136:E152,2)</f>
        <v>0</v>
      </c>
      <c r="H174" s="21">
        <f>G174*40</f>
        <v>0</v>
      </c>
      <c r="I174" s="20">
        <f>COUNTIF(F136:F152,2)</f>
        <v>0</v>
      </c>
      <c r="J174" s="21">
        <f>I174*40</f>
        <v>0</v>
      </c>
      <c r="K174" s="20">
        <f>COUNTIF(G136:G152,2)</f>
        <v>0</v>
      </c>
      <c r="L174" s="22">
        <f>K174*40</f>
        <v>0</v>
      </c>
      <c r="M174" s="20">
        <f>COUNTIF(H136:H152,2)</f>
        <v>0</v>
      </c>
      <c r="N174" s="21">
        <f>M174*40</f>
        <v>0</v>
      </c>
      <c r="O174" s="20">
        <f>COUNTIF(I136:I152,2)</f>
        <v>0</v>
      </c>
      <c r="P174" s="21">
        <f>O174*40</f>
        <v>0</v>
      </c>
      <c r="Q174" s="20">
        <f>COUNTIF(J136:J152,2)</f>
        <v>0</v>
      </c>
      <c r="R174" s="21">
        <f>Q174*40</f>
        <v>0</v>
      </c>
      <c r="S174" s="20">
        <f>COUNTIF($K$4:$K$20,2)</f>
        <v>0</v>
      </c>
      <c r="T174" s="21">
        <f>S174*40</f>
        <v>0</v>
      </c>
      <c r="U174" s="20">
        <f>COUNTIF($L$4:$L$20,2)</f>
        <v>0</v>
      </c>
      <c r="V174" s="21">
        <f>U174*40</f>
        <v>0</v>
      </c>
    </row>
    <row r="175" spans="1:22" ht="24.6" x14ac:dyDescent="0.7">
      <c r="A175" s="19">
        <v>1</v>
      </c>
      <c r="B175" s="19">
        <v>20</v>
      </c>
      <c r="C175" s="20">
        <f>COUNTIF(C136:C152,1)</f>
        <v>0</v>
      </c>
      <c r="D175" s="21">
        <f>C175*20</f>
        <v>0</v>
      </c>
      <c r="E175" s="20">
        <f>COUNTIF(D136:D152,1)</f>
        <v>0</v>
      </c>
      <c r="F175" s="21">
        <f>E175*20</f>
        <v>0</v>
      </c>
      <c r="G175" s="20">
        <f>COUNTIF(E136:E152,1)</f>
        <v>0</v>
      </c>
      <c r="H175" s="21">
        <f>G175*20</f>
        <v>0</v>
      </c>
      <c r="I175" s="20">
        <f>COUNTIF(F136:F152,1)</f>
        <v>0</v>
      </c>
      <c r="J175" s="21">
        <f>I175*20</f>
        <v>0</v>
      </c>
      <c r="K175" s="20">
        <f>COUNTIF(G136:G152,1)</f>
        <v>0</v>
      </c>
      <c r="L175" s="22">
        <f>K175*20</f>
        <v>0</v>
      </c>
      <c r="M175" s="20">
        <f>COUNTIF(H136:H152,1)</f>
        <v>0</v>
      </c>
      <c r="N175" s="21">
        <f>M175*20</f>
        <v>0</v>
      </c>
      <c r="O175" s="20">
        <f>COUNTIF(I136:I152,1)</f>
        <v>0</v>
      </c>
      <c r="P175" s="21">
        <f>O175*20</f>
        <v>0</v>
      </c>
      <c r="Q175" s="20">
        <f>COUNTIF(J136:J152,1)</f>
        <v>0</v>
      </c>
      <c r="R175" s="21">
        <f>Q175*20</f>
        <v>0</v>
      </c>
      <c r="S175" s="20">
        <f>COUNTIF($K$4:$K$20,1)</f>
        <v>0</v>
      </c>
      <c r="T175" s="21">
        <f>S175*20</f>
        <v>0</v>
      </c>
      <c r="U175" s="20">
        <f>COUNTIF($L$4:$L$20,1)</f>
        <v>0</v>
      </c>
      <c r="V175" s="21">
        <f>U175*20</f>
        <v>0</v>
      </c>
    </row>
    <row r="176" spans="1:22" ht="24.6" x14ac:dyDescent="0.7">
      <c r="A176" s="19">
        <v>6</v>
      </c>
      <c r="B176" s="19" t="s">
        <v>23</v>
      </c>
      <c r="C176" s="20">
        <f>COUNTIF(C137:C153,6)</f>
        <v>0</v>
      </c>
      <c r="D176" s="21" t="e">
        <f>(C176/C177)*100</f>
        <v>#DIV/0!</v>
      </c>
      <c r="E176" s="20">
        <f>COUNTIF(D136:D152,6)</f>
        <v>0</v>
      </c>
      <c r="F176" s="21" t="e">
        <f>(E176/E177)*100</f>
        <v>#DIV/0!</v>
      </c>
      <c r="G176" s="20">
        <f>COUNTIF(E136:E152,6)</f>
        <v>0</v>
      </c>
      <c r="H176" s="21" t="e">
        <f>(G176/G177)*100</f>
        <v>#DIV/0!</v>
      </c>
      <c r="I176" s="20">
        <f>COUNTIF(F136:F152,6)</f>
        <v>0</v>
      </c>
      <c r="J176" s="21" t="e">
        <f>(I176/I177)*100</f>
        <v>#DIV/0!</v>
      </c>
      <c r="K176" s="20">
        <f>COUNTIF(G136:G152,6)</f>
        <v>0</v>
      </c>
      <c r="L176" s="21" t="e">
        <f>(K176/K177)*100</f>
        <v>#DIV/0!</v>
      </c>
      <c r="M176" s="20">
        <f>COUNTIF(H136:H152,6)</f>
        <v>0</v>
      </c>
      <c r="N176" s="21" t="e">
        <f>(M176/M177)*100</f>
        <v>#DIV/0!</v>
      </c>
      <c r="O176" s="20">
        <f>COUNTIF(I136:I152,6)</f>
        <v>0</v>
      </c>
      <c r="P176" s="21" t="e">
        <f>(O176/O177)*100</f>
        <v>#DIV/0!</v>
      </c>
      <c r="Q176" s="20">
        <f>COUNTIF(J136:J152,6)</f>
        <v>0</v>
      </c>
      <c r="R176" s="21" t="e">
        <f>(Q176/Q177)*100</f>
        <v>#DIV/0!</v>
      </c>
      <c r="S176" s="20">
        <f>COUNTIF(K136:K152,6)</f>
        <v>0</v>
      </c>
      <c r="T176" s="21" t="e">
        <f>(S176/S177)*100</f>
        <v>#DIV/0!</v>
      </c>
      <c r="U176" s="20">
        <f>COUNTIF(L136:L152,6)</f>
        <v>0</v>
      </c>
      <c r="V176" s="21" t="e">
        <f>(U176/U177)*100</f>
        <v>#DIV/0!</v>
      </c>
    </row>
    <row r="177" spans="1:22" ht="24.6" x14ac:dyDescent="0.7">
      <c r="A177" s="6"/>
      <c r="B177" s="23"/>
      <c r="C177" s="24">
        <f>SUM(C171:C176)</f>
        <v>0</v>
      </c>
      <c r="D177" s="25">
        <f>SUM(D171:D175)</f>
        <v>0</v>
      </c>
      <c r="E177" s="24">
        <f>SUM(E171:E176)</f>
        <v>0</v>
      </c>
      <c r="F177" s="25">
        <f>SUM(F171:F175)</f>
        <v>0</v>
      </c>
      <c r="G177" s="24">
        <f>SUM(G171:G176)</f>
        <v>0</v>
      </c>
      <c r="H177" s="25">
        <f t="shared" ref="H177:N177" si="0">SUM(H171:H175)</f>
        <v>0</v>
      </c>
      <c r="I177" s="24">
        <f>SUM(I171:I176)</f>
        <v>0</v>
      </c>
      <c r="J177" s="25">
        <f t="shared" si="0"/>
        <v>0</v>
      </c>
      <c r="K177" s="24">
        <f>SUM(K171:K176)</f>
        <v>0</v>
      </c>
      <c r="L177" s="26">
        <f t="shared" si="0"/>
        <v>0</v>
      </c>
      <c r="M177" s="24">
        <f>SUM(M171:M176)</f>
        <v>0</v>
      </c>
      <c r="N177" s="27">
        <f t="shared" si="0"/>
        <v>0</v>
      </c>
      <c r="O177" s="24">
        <f>SUM(O171:O176)</f>
        <v>0</v>
      </c>
      <c r="P177" s="27">
        <f>SUM(P171:P175)</f>
        <v>0</v>
      </c>
      <c r="Q177" s="24">
        <f>SUM(Q171:Q176)</f>
        <v>0</v>
      </c>
      <c r="R177" s="27">
        <f>SUM(R171:R175)</f>
        <v>0</v>
      </c>
      <c r="S177" s="24">
        <f>SUM(S171:S176)</f>
        <v>0</v>
      </c>
      <c r="T177" s="27">
        <f>SUM(T171:T175)</f>
        <v>0</v>
      </c>
      <c r="U177" s="24">
        <f>SUM(U171:U176)</f>
        <v>0</v>
      </c>
      <c r="V177" s="27">
        <f>SUM(V171:V175)</f>
        <v>0</v>
      </c>
    </row>
    <row r="178" spans="1:22" ht="24.6" x14ac:dyDescent="0.7">
      <c r="A178" s="186" t="s">
        <v>41</v>
      </c>
      <c r="B178" s="187"/>
      <c r="C178" s="183" t="e">
        <f>D177/C177-C176</f>
        <v>#DIV/0!</v>
      </c>
      <c r="D178" s="183"/>
      <c r="E178" s="183" t="e">
        <f>F177/E177-E176</f>
        <v>#DIV/0!</v>
      </c>
      <c r="F178" s="183"/>
      <c r="G178" s="183" t="e">
        <f>H177/G177-G176</f>
        <v>#DIV/0!</v>
      </c>
      <c r="H178" s="183"/>
      <c r="I178" s="183" t="e">
        <f>J177/I177-I176</f>
        <v>#DIV/0!</v>
      </c>
      <c r="J178" s="183"/>
      <c r="K178" s="183" t="e">
        <f>L177/K177-K176</f>
        <v>#DIV/0!</v>
      </c>
      <c r="L178" s="183"/>
      <c r="M178" s="183" t="e">
        <f>N177/M177-M176</f>
        <v>#DIV/0!</v>
      </c>
      <c r="N178" s="183"/>
      <c r="O178" s="183" t="e">
        <f>P177/O177-O176</f>
        <v>#DIV/0!</v>
      </c>
      <c r="P178" s="183"/>
      <c r="Q178" s="183" t="e">
        <f>R177/Q177-Q176</f>
        <v>#DIV/0!</v>
      </c>
      <c r="R178" s="183"/>
      <c r="S178" s="183" t="e">
        <f>T177/S177-S176</f>
        <v>#DIV/0!</v>
      </c>
      <c r="T178" s="183"/>
      <c r="U178" s="183" t="e">
        <f>V177/U177-U176</f>
        <v>#DIV/0!</v>
      </c>
      <c r="V178" s="183"/>
    </row>
    <row r="179" spans="1:22" ht="24.6" x14ac:dyDescent="0.7">
      <c r="A179" s="6"/>
      <c r="B179" s="23"/>
      <c r="C179" s="23"/>
      <c r="D179" s="23"/>
      <c r="E179" s="23"/>
      <c r="F179" s="23"/>
      <c r="G179" s="23"/>
      <c r="H179" s="23"/>
      <c r="I179" s="23"/>
      <c r="J179" s="23"/>
      <c r="K179" s="23"/>
      <c r="L179" s="28"/>
      <c r="M179" s="28"/>
      <c r="N179" s="6"/>
      <c r="O179" s="6"/>
      <c r="P179" s="6"/>
      <c r="Q179" s="6"/>
      <c r="R179" s="6"/>
      <c r="S179" s="6"/>
      <c r="T179" s="6"/>
      <c r="U179" s="6"/>
      <c r="V179" s="6"/>
    </row>
    <row r="180" spans="1:22" ht="27" x14ac:dyDescent="0.75">
      <c r="A180" s="184" t="s">
        <v>42</v>
      </c>
      <c r="B180" s="184"/>
      <c r="C180" s="30" t="e">
        <f>SUM(C178:V178)/10</f>
        <v>#DIV/0!</v>
      </c>
      <c r="D180" s="29" t="s">
        <v>43</v>
      </c>
      <c r="E180" s="23"/>
      <c r="F180" s="23"/>
      <c r="G180" s="23"/>
      <c r="H180" s="23"/>
      <c r="I180" s="23"/>
      <c r="J180" s="23"/>
      <c r="K180" s="23"/>
      <c r="L180" s="28"/>
      <c r="M180" s="28"/>
      <c r="N180" s="6"/>
      <c r="O180" s="6"/>
      <c r="P180" s="6"/>
      <c r="Q180" s="6"/>
      <c r="R180" s="6"/>
      <c r="S180" s="6"/>
      <c r="T180" s="6"/>
      <c r="U180" s="6"/>
      <c r="V180" s="6"/>
    </row>
    <row r="181" spans="1:22" ht="24.6" x14ac:dyDescent="0.7">
      <c r="A181" s="6"/>
      <c r="B181" s="23"/>
      <c r="C181" s="23"/>
      <c r="D181" s="23"/>
      <c r="E181" s="23"/>
      <c r="F181" s="23"/>
      <c r="G181" s="23"/>
      <c r="H181" s="23"/>
      <c r="I181" s="23"/>
      <c r="J181" s="23"/>
      <c r="K181" s="23"/>
      <c r="L181" s="28"/>
      <c r="M181" s="28"/>
      <c r="N181" s="6"/>
      <c r="O181" s="6"/>
      <c r="P181" s="6"/>
      <c r="Q181" s="6"/>
      <c r="R181" s="6"/>
      <c r="S181" s="6"/>
      <c r="T181" s="6"/>
      <c r="U181" s="6"/>
      <c r="V181" s="6"/>
    </row>
    <row r="182" spans="1:22" ht="27" x14ac:dyDescent="0.75">
      <c r="A182" s="185" t="s">
        <v>44</v>
      </c>
      <c r="B182" s="185"/>
      <c r="C182" s="31" t="e">
        <f>((COUNTIF(C136:L152,6)/(C149*10)*100))</f>
        <v>#DIV/0!</v>
      </c>
      <c r="D182" s="32" t="s">
        <v>43</v>
      </c>
      <c r="E182" s="23"/>
      <c r="F182" s="23"/>
      <c r="G182" s="23"/>
      <c r="H182" s="23"/>
      <c r="I182" s="23"/>
      <c r="J182" s="23"/>
      <c r="K182" s="23"/>
      <c r="L182" s="28"/>
      <c r="M182" s="28"/>
      <c r="N182" s="6"/>
      <c r="O182" s="6"/>
      <c r="P182" s="6"/>
      <c r="Q182" s="6"/>
      <c r="R182" s="6"/>
      <c r="S182" s="6"/>
      <c r="T182" s="6"/>
      <c r="U182" s="6"/>
      <c r="V182" s="6"/>
    </row>
  </sheetData>
  <mergeCells count="39">
    <mergeCell ref="A180:B180"/>
    <mergeCell ref="A182:B182"/>
    <mergeCell ref="Q170:R170"/>
    <mergeCell ref="S170:T170"/>
    <mergeCell ref="A178:B178"/>
    <mergeCell ref="C178:D178"/>
    <mergeCell ref="E178:F178"/>
    <mergeCell ref="G178:H178"/>
    <mergeCell ref="I178:J178"/>
    <mergeCell ref="K178:L178"/>
    <mergeCell ref="M178:N178"/>
    <mergeCell ref="O178:P178"/>
    <mergeCell ref="C170:D170"/>
    <mergeCell ref="E170:F170"/>
    <mergeCell ref="G170:H170"/>
    <mergeCell ref="A169:A170"/>
    <mergeCell ref="O169:T169"/>
    <mergeCell ref="Q178:R178"/>
    <mergeCell ref="S178:T178"/>
    <mergeCell ref="U169:V170"/>
    <mergeCell ref="I170:J170"/>
    <mergeCell ref="K170:L170"/>
    <mergeCell ref="M170:N170"/>
    <mergeCell ref="O170:P170"/>
    <mergeCell ref="U178:V178"/>
    <mergeCell ref="B169:B170"/>
    <mergeCell ref="C169:H169"/>
    <mergeCell ref="A1:N1"/>
    <mergeCell ref="C2:E2"/>
    <mergeCell ref="F2:H2"/>
    <mergeCell ref="I2:K2"/>
    <mergeCell ref="A153:H153"/>
    <mergeCell ref="I153:M153"/>
    <mergeCell ref="A154:H154"/>
    <mergeCell ref="A155:H155"/>
    <mergeCell ref="A159:H159"/>
    <mergeCell ref="A163:H163"/>
    <mergeCell ref="A167:H167"/>
    <mergeCell ref="I169:N16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2"/>
  <sheetViews>
    <sheetView workbookViewId="0">
      <selection sqref="A1:L1"/>
    </sheetView>
  </sheetViews>
  <sheetFormatPr defaultRowHeight="13.8" x14ac:dyDescent="0.25"/>
  <cols>
    <col min="1" max="2" width="12" customWidth="1"/>
    <col min="3" max="12" width="15.3984375" customWidth="1"/>
  </cols>
  <sheetData>
    <row r="1" spans="1:12" ht="33.6" x14ac:dyDescent="0.95">
      <c r="A1" s="167" t="s">
        <v>45</v>
      </c>
      <c r="B1" s="167"/>
      <c r="C1" s="167"/>
      <c r="D1" s="167"/>
      <c r="E1" s="167"/>
      <c r="F1" s="167"/>
      <c r="G1" s="167"/>
      <c r="H1" s="167"/>
      <c r="I1" s="167"/>
      <c r="J1" s="167"/>
      <c r="K1" s="167"/>
      <c r="L1" s="167"/>
    </row>
    <row r="2" spans="1:12" ht="78.75" customHeight="1" x14ac:dyDescent="0.25">
      <c r="A2" s="18" t="s">
        <v>46</v>
      </c>
      <c r="B2" s="18" t="s">
        <v>7</v>
      </c>
      <c r="C2" s="18" t="s">
        <v>47</v>
      </c>
      <c r="D2" s="18" t="s">
        <v>48</v>
      </c>
      <c r="E2" s="18" t="s">
        <v>49</v>
      </c>
      <c r="F2" s="18" t="s">
        <v>50</v>
      </c>
      <c r="G2" s="18" t="s">
        <v>51</v>
      </c>
      <c r="H2" s="18" t="s">
        <v>52</v>
      </c>
      <c r="I2" s="18" t="s">
        <v>53</v>
      </c>
      <c r="J2" s="18" t="s">
        <v>54</v>
      </c>
      <c r="K2" s="18" t="s">
        <v>55</v>
      </c>
      <c r="L2" s="18" t="s">
        <v>56</v>
      </c>
    </row>
    <row r="3" spans="1:12" x14ac:dyDescent="0.25">
      <c r="A3" s="1"/>
      <c r="B3" s="2"/>
      <c r="C3" s="4"/>
      <c r="D3" s="4"/>
      <c r="E3" s="4"/>
      <c r="F3" s="4"/>
      <c r="G3" s="4"/>
      <c r="H3" s="4"/>
      <c r="I3" s="4"/>
      <c r="J3" s="4"/>
      <c r="K3" s="4"/>
      <c r="L3" s="4"/>
    </row>
    <row r="4" spans="1:12" x14ac:dyDescent="0.25">
      <c r="A4" s="1"/>
      <c r="B4" s="2"/>
      <c r="C4" s="4"/>
      <c r="D4" s="4"/>
      <c r="E4" s="4"/>
      <c r="F4" s="4"/>
      <c r="G4" s="4"/>
      <c r="H4" s="4"/>
      <c r="I4" s="4"/>
      <c r="J4" s="4"/>
      <c r="K4" s="4"/>
      <c r="L4" s="4"/>
    </row>
    <row r="5" spans="1:12" x14ac:dyDescent="0.25">
      <c r="A5" s="1"/>
      <c r="B5" s="2"/>
      <c r="C5" s="4"/>
      <c r="D5" s="4"/>
      <c r="E5" s="4"/>
      <c r="F5" s="4"/>
      <c r="G5" s="4"/>
      <c r="H5" s="4"/>
      <c r="I5" s="4"/>
      <c r="J5" s="4"/>
      <c r="K5" s="4"/>
      <c r="L5" s="4"/>
    </row>
    <row r="6" spans="1:12" x14ac:dyDescent="0.25">
      <c r="A6" s="1"/>
      <c r="B6" s="2"/>
      <c r="C6" s="4"/>
      <c r="D6" s="4"/>
      <c r="E6" s="4"/>
      <c r="F6" s="4"/>
      <c r="G6" s="4"/>
      <c r="H6" s="4"/>
      <c r="I6" s="4"/>
      <c r="J6" s="4"/>
      <c r="K6" s="4"/>
      <c r="L6" s="4"/>
    </row>
    <row r="7" spans="1:12" x14ac:dyDescent="0.25">
      <c r="A7" s="1"/>
      <c r="B7" s="2"/>
      <c r="C7" s="4"/>
      <c r="D7" s="4"/>
      <c r="E7" s="4"/>
      <c r="F7" s="4"/>
      <c r="G7" s="4"/>
      <c r="H7" s="4"/>
      <c r="I7" s="4"/>
      <c r="J7" s="4"/>
      <c r="K7" s="4"/>
      <c r="L7" s="4"/>
    </row>
    <row r="8" spans="1:12" x14ac:dyDescent="0.25">
      <c r="A8" s="1"/>
      <c r="B8" s="2"/>
      <c r="C8" s="4"/>
      <c r="D8" s="4"/>
      <c r="E8" s="4"/>
      <c r="F8" s="4"/>
      <c r="G8" s="4"/>
      <c r="H8" s="4"/>
      <c r="I8" s="4"/>
      <c r="J8" s="4"/>
      <c r="K8" s="4"/>
      <c r="L8" s="4"/>
    </row>
    <row r="9" spans="1:12" x14ac:dyDescent="0.25">
      <c r="A9" s="1"/>
      <c r="B9" s="2"/>
      <c r="C9" s="4"/>
      <c r="D9" s="4"/>
      <c r="E9" s="4"/>
      <c r="F9" s="4"/>
      <c r="G9" s="4"/>
      <c r="H9" s="4"/>
      <c r="I9" s="4"/>
      <c r="J9" s="4"/>
      <c r="K9" s="4"/>
      <c r="L9" s="4"/>
    </row>
    <row r="10" spans="1:12" x14ac:dyDescent="0.25">
      <c r="A10" s="1"/>
      <c r="B10" s="2"/>
      <c r="C10" s="4"/>
      <c r="D10" s="4"/>
      <c r="E10" s="4"/>
      <c r="F10" s="4"/>
      <c r="G10" s="4"/>
      <c r="H10" s="4"/>
      <c r="I10" s="4"/>
      <c r="J10" s="4"/>
      <c r="K10" s="4"/>
      <c r="L10" s="4"/>
    </row>
    <row r="11" spans="1:12" x14ac:dyDescent="0.25">
      <c r="A11" s="1"/>
      <c r="B11" s="2"/>
      <c r="C11" s="4"/>
      <c r="D11" s="4"/>
      <c r="E11" s="4"/>
      <c r="F11" s="4"/>
      <c r="G11" s="4"/>
      <c r="H11" s="4"/>
      <c r="I11" s="4"/>
      <c r="J11" s="4"/>
      <c r="K11" s="4"/>
      <c r="L11" s="4"/>
    </row>
    <row r="12" spans="1:12" x14ac:dyDescent="0.25">
      <c r="A12" s="1"/>
      <c r="B12" s="2"/>
      <c r="C12" s="4"/>
      <c r="D12" s="4"/>
      <c r="E12" s="4"/>
      <c r="F12" s="4"/>
      <c r="G12" s="4"/>
      <c r="H12" s="4"/>
      <c r="I12" s="4"/>
      <c r="J12" s="4"/>
      <c r="K12" s="4"/>
      <c r="L12" s="4"/>
    </row>
    <row r="13" spans="1:12" x14ac:dyDescent="0.25">
      <c r="A13" s="1"/>
      <c r="B13" s="2"/>
      <c r="C13" s="4"/>
      <c r="D13" s="4"/>
      <c r="E13" s="4"/>
      <c r="F13" s="4"/>
      <c r="G13" s="4"/>
      <c r="H13" s="4"/>
      <c r="I13" s="4"/>
      <c r="J13" s="4"/>
      <c r="K13" s="4"/>
      <c r="L13" s="4"/>
    </row>
    <row r="14" spans="1:12" x14ac:dyDescent="0.25">
      <c r="A14" s="1"/>
      <c r="B14" s="2"/>
      <c r="C14" s="4"/>
      <c r="D14" s="4"/>
      <c r="E14" s="4"/>
      <c r="F14" s="4"/>
      <c r="G14" s="4"/>
      <c r="H14" s="4"/>
      <c r="I14" s="4"/>
      <c r="J14" s="4"/>
      <c r="K14" s="4"/>
      <c r="L14" s="4"/>
    </row>
    <row r="15" spans="1:12" x14ac:dyDescent="0.25">
      <c r="A15" s="1"/>
      <c r="B15" s="2"/>
      <c r="C15" s="4"/>
      <c r="D15" s="4"/>
      <c r="E15" s="4"/>
      <c r="F15" s="4"/>
      <c r="G15" s="4"/>
      <c r="H15" s="4"/>
      <c r="I15" s="4"/>
      <c r="J15" s="4"/>
      <c r="K15" s="4"/>
      <c r="L15" s="4"/>
    </row>
    <row r="16" spans="1:12" x14ac:dyDescent="0.25">
      <c r="A16" s="1"/>
      <c r="B16" s="2"/>
      <c r="C16" s="4"/>
      <c r="D16" s="4"/>
      <c r="E16" s="4"/>
      <c r="F16" s="4"/>
      <c r="G16" s="4"/>
      <c r="H16" s="4"/>
      <c r="I16" s="4"/>
      <c r="J16" s="4"/>
      <c r="K16" s="4"/>
      <c r="L16" s="4"/>
    </row>
    <row r="17" spans="1:12" x14ac:dyDescent="0.25">
      <c r="A17" s="1"/>
      <c r="B17" s="2"/>
      <c r="C17" s="4"/>
      <c r="D17" s="4"/>
      <c r="E17" s="4"/>
      <c r="F17" s="4"/>
      <c r="G17" s="4"/>
      <c r="H17" s="4"/>
      <c r="I17" s="4"/>
      <c r="J17" s="4"/>
      <c r="K17" s="4"/>
      <c r="L17" s="4"/>
    </row>
    <row r="18" spans="1:12" x14ac:dyDescent="0.25">
      <c r="A18" s="1"/>
      <c r="B18" s="2"/>
      <c r="C18" s="4"/>
      <c r="D18" s="4"/>
      <c r="E18" s="4"/>
      <c r="F18" s="4"/>
      <c r="G18" s="4"/>
      <c r="H18" s="4"/>
      <c r="I18" s="4"/>
      <c r="J18" s="4"/>
      <c r="K18" s="4"/>
      <c r="L18" s="4"/>
    </row>
    <row r="19" spans="1:12" x14ac:dyDescent="0.25">
      <c r="A19" s="1"/>
      <c r="B19" s="2"/>
      <c r="C19" s="4"/>
      <c r="D19" s="4"/>
      <c r="E19" s="4"/>
      <c r="F19" s="4"/>
      <c r="G19" s="4"/>
      <c r="H19" s="4"/>
      <c r="I19" s="4"/>
      <c r="J19" s="4"/>
      <c r="K19" s="4"/>
      <c r="L19" s="4"/>
    </row>
    <row r="20" spans="1:12" x14ac:dyDescent="0.25">
      <c r="A20" s="1"/>
      <c r="B20" s="2"/>
      <c r="C20" s="4"/>
      <c r="D20" s="4"/>
      <c r="E20" s="4"/>
      <c r="F20" s="4"/>
      <c r="G20" s="4"/>
      <c r="H20" s="4"/>
      <c r="I20" s="4"/>
      <c r="J20" s="4"/>
      <c r="K20" s="4"/>
      <c r="L20" s="4"/>
    </row>
    <row r="21" spans="1:12" x14ac:dyDescent="0.25">
      <c r="A21" s="1"/>
      <c r="B21" s="2"/>
      <c r="C21" s="4"/>
      <c r="D21" s="4"/>
      <c r="E21" s="4"/>
      <c r="F21" s="4"/>
      <c r="G21" s="4"/>
      <c r="H21" s="4"/>
      <c r="I21" s="4"/>
      <c r="J21" s="4"/>
      <c r="K21" s="4"/>
      <c r="L21" s="4"/>
    </row>
    <row r="22" spans="1:12" x14ac:dyDescent="0.25">
      <c r="A22" s="1"/>
      <c r="B22" s="2"/>
      <c r="C22" s="4"/>
      <c r="D22" s="4"/>
      <c r="E22" s="4"/>
      <c r="F22" s="4"/>
      <c r="G22" s="4"/>
      <c r="H22" s="4"/>
      <c r="I22" s="4"/>
      <c r="J22" s="4"/>
      <c r="K22" s="4"/>
      <c r="L22" s="4"/>
    </row>
    <row r="23" spans="1:12" x14ac:dyDescent="0.25">
      <c r="A23" s="1"/>
      <c r="B23" s="2"/>
      <c r="C23" s="4"/>
      <c r="D23" s="4"/>
      <c r="E23" s="4"/>
      <c r="F23" s="4"/>
      <c r="G23" s="4"/>
      <c r="H23" s="4"/>
      <c r="I23" s="4"/>
      <c r="J23" s="4"/>
      <c r="K23" s="4"/>
      <c r="L23" s="4"/>
    </row>
    <row r="24" spans="1:12" x14ac:dyDescent="0.25">
      <c r="A24" s="1"/>
      <c r="B24" s="2"/>
      <c r="C24" s="4"/>
      <c r="D24" s="4"/>
      <c r="E24" s="4"/>
      <c r="F24" s="4"/>
      <c r="G24" s="4"/>
      <c r="H24" s="4"/>
      <c r="I24" s="4"/>
      <c r="J24" s="4"/>
      <c r="K24" s="4"/>
      <c r="L24" s="4"/>
    </row>
    <row r="25" spans="1:12" x14ac:dyDescent="0.25">
      <c r="A25" s="1"/>
      <c r="B25" s="2"/>
      <c r="C25" s="4"/>
      <c r="D25" s="4"/>
      <c r="E25" s="4"/>
      <c r="F25" s="4"/>
      <c r="G25" s="4"/>
      <c r="H25" s="4"/>
      <c r="I25" s="4"/>
      <c r="J25" s="4"/>
      <c r="K25" s="4"/>
      <c r="L25" s="4"/>
    </row>
    <row r="26" spans="1:12" x14ac:dyDescent="0.25">
      <c r="A26" s="1"/>
      <c r="B26" s="2"/>
      <c r="C26" s="4"/>
      <c r="D26" s="4"/>
      <c r="E26" s="4"/>
      <c r="F26" s="4"/>
      <c r="G26" s="4"/>
      <c r="H26" s="4"/>
      <c r="I26" s="4"/>
      <c r="J26" s="4"/>
      <c r="K26" s="4"/>
      <c r="L26" s="4"/>
    </row>
    <row r="27" spans="1:12" x14ac:dyDescent="0.25">
      <c r="A27" s="1"/>
      <c r="B27" s="2"/>
      <c r="C27" s="4"/>
      <c r="D27" s="4"/>
      <c r="E27" s="4"/>
      <c r="F27" s="4"/>
      <c r="G27" s="4"/>
      <c r="H27" s="4"/>
      <c r="I27" s="4"/>
      <c r="J27" s="4"/>
      <c r="K27" s="4"/>
      <c r="L27" s="4"/>
    </row>
    <row r="28" spans="1:12" x14ac:dyDescent="0.25">
      <c r="A28" s="1"/>
      <c r="B28" s="2"/>
      <c r="C28" s="4"/>
      <c r="D28" s="4"/>
      <c r="E28" s="4"/>
      <c r="F28" s="4"/>
      <c r="G28" s="4"/>
      <c r="H28" s="4"/>
      <c r="I28" s="4"/>
      <c r="J28" s="4"/>
      <c r="K28" s="4"/>
      <c r="L28" s="4"/>
    </row>
    <row r="29" spans="1:12" x14ac:dyDescent="0.25">
      <c r="A29" s="1"/>
      <c r="B29" s="2"/>
      <c r="C29" s="4"/>
      <c r="D29" s="4"/>
      <c r="E29" s="4"/>
      <c r="F29" s="4"/>
      <c r="G29" s="4"/>
      <c r="H29" s="4"/>
      <c r="I29" s="4"/>
      <c r="J29" s="4"/>
      <c r="K29" s="4"/>
      <c r="L29" s="4"/>
    </row>
    <row r="30" spans="1:12" x14ac:dyDescent="0.25">
      <c r="A30" s="1"/>
      <c r="B30" s="2"/>
      <c r="C30" s="4"/>
      <c r="D30" s="4"/>
      <c r="E30" s="4"/>
      <c r="F30" s="4"/>
      <c r="G30" s="4"/>
      <c r="H30" s="4"/>
      <c r="I30" s="4"/>
      <c r="J30" s="4"/>
      <c r="K30" s="4"/>
      <c r="L30" s="4"/>
    </row>
    <row r="31" spans="1:12" x14ac:dyDescent="0.25">
      <c r="A31" s="1"/>
      <c r="B31" s="2"/>
      <c r="C31" s="4"/>
      <c r="D31" s="4"/>
      <c r="E31" s="4"/>
      <c r="F31" s="4"/>
      <c r="G31" s="4"/>
      <c r="H31" s="4"/>
      <c r="I31" s="4"/>
      <c r="J31" s="4"/>
      <c r="K31" s="4"/>
      <c r="L31" s="4"/>
    </row>
    <row r="32" spans="1:12" x14ac:dyDescent="0.25">
      <c r="A32" s="1"/>
      <c r="B32" s="2"/>
      <c r="C32" s="4"/>
      <c r="D32" s="4"/>
      <c r="E32" s="4"/>
      <c r="F32" s="4"/>
      <c r="G32" s="4"/>
      <c r="H32" s="4"/>
      <c r="I32" s="4"/>
      <c r="J32" s="4"/>
      <c r="K32" s="4"/>
      <c r="L32" s="4"/>
    </row>
    <row r="33" spans="1:12" x14ac:dyDescent="0.25">
      <c r="A33" s="1"/>
      <c r="B33" s="2"/>
      <c r="C33" s="4"/>
      <c r="D33" s="4"/>
      <c r="E33" s="4"/>
      <c r="F33" s="4"/>
      <c r="G33" s="4"/>
      <c r="H33" s="4"/>
      <c r="I33" s="4"/>
      <c r="J33" s="4"/>
      <c r="K33" s="4"/>
      <c r="L33" s="4"/>
    </row>
    <row r="34" spans="1:12" x14ac:dyDescent="0.25">
      <c r="A34" s="1"/>
      <c r="B34" s="2"/>
      <c r="C34" s="4"/>
      <c r="D34" s="4"/>
      <c r="E34" s="4"/>
      <c r="F34" s="4"/>
      <c r="G34" s="4"/>
      <c r="H34" s="4"/>
      <c r="I34" s="4"/>
      <c r="J34" s="4"/>
      <c r="K34" s="4"/>
      <c r="L34" s="4"/>
    </row>
    <row r="35" spans="1:12" x14ac:dyDescent="0.25">
      <c r="A35" s="1"/>
      <c r="B35" s="2"/>
      <c r="C35" s="4"/>
      <c r="D35" s="4"/>
      <c r="E35" s="4"/>
      <c r="F35" s="4"/>
      <c r="G35" s="4"/>
      <c r="H35" s="4"/>
      <c r="I35" s="4"/>
      <c r="J35" s="4"/>
      <c r="K35" s="4"/>
      <c r="L35" s="4"/>
    </row>
    <row r="36" spans="1:12" x14ac:dyDescent="0.25">
      <c r="A36" s="1"/>
      <c r="B36" s="2"/>
      <c r="C36" s="4"/>
      <c r="D36" s="4"/>
      <c r="E36" s="4"/>
      <c r="F36" s="4"/>
      <c r="G36" s="4"/>
      <c r="H36" s="4"/>
      <c r="I36" s="4"/>
      <c r="J36" s="4"/>
      <c r="K36" s="4"/>
      <c r="L36" s="4"/>
    </row>
    <row r="37" spans="1:12" x14ac:dyDescent="0.25">
      <c r="A37" s="1"/>
      <c r="B37" s="2"/>
      <c r="C37" s="4"/>
      <c r="D37" s="4"/>
      <c r="E37" s="4"/>
      <c r="F37" s="4"/>
      <c r="G37" s="4"/>
      <c r="H37" s="4"/>
      <c r="I37" s="4"/>
      <c r="J37" s="4"/>
      <c r="K37" s="4"/>
      <c r="L37" s="4"/>
    </row>
    <row r="38" spans="1:12" x14ac:dyDescent="0.25">
      <c r="A38" s="1"/>
      <c r="B38" s="2"/>
      <c r="C38" s="4"/>
      <c r="D38" s="4"/>
      <c r="E38" s="4"/>
      <c r="F38" s="4"/>
      <c r="G38" s="4"/>
      <c r="H38" s="4"/>
      <c r="I38" s="4"/>
      <c r="J38" s="4"/>
      <c r="K38" s="4"/>
      <c r="L38" s="4"/>
    </row>
    <row r="39" spans="1:12" x14ac:dyDescent="0.25">
      <c r="A39" s="1"/>
      <c r="B39" s="2"/>
      <c r="C39" s="4"/>
      <c r="D39" s="4"/>
      <c r="E39" s="4"/>
      <c r="F39" s="4"/>
      <c r="G39" s="4"/>
      <c r="H39" s="4"/>
      <c r="I39" s="4"/>
      <c r="J39" s="4"/>
      <c r="K39" s="4"/>
      <c r="L39" s="4"/>
    </row>
    <row r="40" spans="1:12" x14ac:dyDescent="0.25">
      <c r="A40" s="1"/>
      <c r="B40" s="2"/>
      <c r="C40" s="4"/>
      <c r="D40" s="4"/>
      <c r="E40" s="4"/>
      <c r="F40" s="4"/>
      <c r="G40" s="4"/>
      <c r="H40" s="4"/>
      <c r="I40" s="4"/>
      <c r="J40" s="4"/>
      <c r="K40" s="4"/>
      <c r="L40" s="4"/>
    </row>
    <row r="41" spans="1:12" x14ac:dyDescent="0.25">
      <c r="A41" s="1"/>
      <c r="B41" s="2"/>
      <c r="C41" s="4"/>
      <c r="D41" s="4"/>
      <c r="E41" s="4"/>
      <c r="F41" s="4"/>
      <c r="G41" s="4"/>
      <c r="H41" s="4"/>
      <c r="I41" s="4"/>
      <c r="J41" s="4"/>
      <c r="K41" s="4"/>
      <c r="L41" s="4"/>
    </row>
    <row r="42" spans="1:12" x14ac:dyDescent="0.25">
      <c r="A42" s="1"/>
      <c r="B42" s="2"/>
      <c r="C42" s="4"/>
      <c r="D42" s="4"/>
      <c r="E42" s="4"/>
      <c r="F42" s="4"/>
      <c r="G42" s="4"/>
      <c r="H42" s="4"/>
      <c r="I42" s="4"/>
      <c r="J42" s="4"/>
      <c r="K42" s="4"/>
      <c r="L42" s="4"/>
    </row>
    <row r="43" spans="1:12" x14ac:dyDescent="0.25">
      <c r="A43" s="1"/>
      <c r="B43" s="2"/>
      <c r="C43" s="4"/>
      <c r="D43" s="4"/>
      <c r="E43" s="4"/>
      <c r="F43" s="4"/>
      <c r="G43" s="4"/>
      <c r="H43" s="4"/>
      <c r="I43" s="4"/>
      <c r="J43" s="4"/>
      <c r="K43" s="4"/>
      <c r="L43" s="4"/>
    </row>
    <row r="44" spans="1:12" x14ac:dyDescent="0.25">
      <c r="A44" s="1"/>
      <c r="B44" s="2"/>
      <c r="C44" s="4"/>
      <c r="D44" s="4"/>
      <c r="E44" s="4"/>
      <c r="F44" s="4"/>
      <c r="G44" s="4"/>
      <c r="H44" s="4"/>
      <c r="I44" s="4"/>
      <c r="J44" s="4"/>
      <c r="K44" s="4"/>
      <c r="L44" s="4"/>
    </row>
    <row r="45" spans="1:12" x14ac:dyDescent="0.25">
      <c r="A45" s="1"/>
      <c r="B45" s="2"/>
      <c r="C45" s="4"/>
      <c r="D45" s="4"/>
      <c r="E45" s="4"/>
      <c r="F45" s="4"/>
      <c r="G45" s="4"/>
      <c r="H45" s="4"/>
      <c r="I45" s="4"/>
      <c r="J45" s="4"/>
      <c r="K45" s="4"/>
      <c r="L45" s="4"/>
    </row>
    <row r="46" spans="1:12" x14ac:dyDescent="0.25">
      <c r="A46" s="1"/>
      <c r="B46" s="2"/>
      <c r="C46" s="4"/>
      <c r="D46" s="4"/>
      <c r="E46" s="4"/>
      <c r="F46" s="4"/>
      <c r="G46" s="4"/>
      <c r="H46" s="4"/>
      <c r="I46" s="4"/>
      <c r="J46" s="4"/>
      <c r="K46" s="4"/>
      <c r="L46" s="4"/>
    </row>
    <row r="47" spans="1:12" x14ac:dyDescent="0.25">
      <c r="A47" s="1"/>
      <c r="B47" s="2"/>
      <c r="C47" s="4"/>
      <c r="D47" s="4"/>
      <c r="E47" s="4"/>
      <c r="F47" s="4"/>
      <c r="G47" s="4"/>
      <c r="H47" s="4"/>
      <c r="I47" s="4"/>
      <c r="J47" s="4"/>
      <c r="K47" s="4"/>
      <c r="L47" s="4"/>
    </row>
    <row r="48" spans="1:12" x14ac:dyDescent="0.25">
      <c r="A48" s="1"/>
      <c r="B48" s="2"/>
      <c r="C48" s="4"/>
      <c r="D48" s="4"/>
      <c r="E48" s="4"/>
      <c r="F48" s="4"/>
      <c r="G48" s="4"/>
      <c r="H48" s="4"/>
      <c r="I48" s="4"/>
      <c r="J48" s="4"/>
      <c r="K48" s="4"/>
      <c r="L48" s="4"/>
    </row>
    <row r="49" spans="1:12" x14ac:dyDescent="0.25">
      <c r="A49" s="1"/>
      <c r="B49" s="2"/>
      <c r="C49" s="4"/>
      <c r="D49" s="4"/>
      <c r="E49" s="4"/>
      <c r="F49" s="4"/>
      <c r="G49" s="4"/>
      <c r="H49" s="4"/>
      <c r="I49" s="4"/>
      <c r="J49" s="4"/>
      <c r="K49" s="4"/>
      <c r="L49" s="4"/>
    </row>
    <row r="50" spans="1:12" x14ac:dyDescent="0.25">
      <c r="A50" s="1"/>
      <c r="B50" s="2"/>
      <c r="C50" s="4"/>
      <c r="D50" s="4"/>
      <c r="E50" s="4"/>
      <c r="F50" s="4"/>
      <c r="G50" s="4"/>
      <c r="H50" s="4"/>
      <c r="I50" s="4"/>
      <c r="J50" s="4"/>
      <c r="K50" s="4"/>
      <c r="L50" s="4"/>
    </row>
    <row r="51" spans="1:12" x14ac:dyDescent="0.25">
      <c r="A51" s="1"/>
      <c r="B51" s="2"/>
      <c r="C51" s="4"/>
      <c r="D51" s="4"/>
      <c r="E51" s="4"/>
      <c r="F51" s="4"/>
      <c r="G51" s="4"/>
      <c r="H51" s="4"/>
      <c r="I51" s="4"/>
      <c r="J51" s="4"/>
      <c r="K51" s="4"/>
      <c r="L51" s="4"/>
    </row>
    <row r="52" spans="1:12" x14ac:dyDescent="0.25">
      <c r="A52" s="1"/>
      <c r="B52" s="2"/>
      <c r="C52" s="4"/>
      <c r="D52" s="4"/>
      <c r="E52" s="4"/>
      <c r="F52" s="4"/>
      <c r="G52" s="4"/>
      <c r="H52" s="4"/>
      <c r="I52" s="4"/>
      <c r="J52" s="4"/>
      <c r="K52" s="4"/>
      <c r="L52" s="4"/>
    </row>
    <row r="53" spans="1:12" x14ac:dyDescent="0.25">
      <c r="A53" s="1"/>
      <c r="B53" s="2"/>
      <c r="C53" s="4"/>
      <c r="D53" s="4"/>
      <c r="E53" s="4"/>
      <c r="F53" s="4"/>
      <c r="G53" s="4"/>
      <c r="H53" s="4"/>
      <c r="I53" s="4"/>
      <c r="J53" s="4"/>
      <c r="K53" s="4"/>
      <c r="L53" s="4"/>
    </row>
    <row r="54" spans="1:12" x14ac:dyDescent="0.25">
      <c r="A54" s="1"/>
      <c r="B54" s="2"/>
      <c r="C54" s="4"/>
      <c r="D54" s="4"/>
      <c r="E54" s="4"/>
      <c r="F54" s="4"/>
      <c r="G54" s="4"/>
      <c r="H54" s="4"/>
      <c r="I54" s="4"/>
      <c r="J54" s="4"/>
      <c r="K54" s="4"/>
      <c r="L54" s="4"/>
    </row>
    <row r="55" spans="1:12" x14ac:dyDescent="0.25">
      <c r="A55" s="1"/>
      <c r="B55" s="2"/>
      <c r="C55" s="4"/>
      <c r="D55" s="4"/>
      <c r="E55" s="4"/>
      <c r="F55" s="4"/>
      <c r="G55" s="4"/>
      <c r="H55" s="4"/>
      <c r="I55" s="4"/>
      <c r="J55" s="4"/>
      <c r="K55" s="4"/>
      <c r="L55" s="4"/>
    </row>
    <row r="56" spans="1:12" x14ac:dyDescent="0.25">
      <c r="A56" s="1"/>
      <c r="B56" s="2"/>
      <c r="C56" s="4"/>
      <c r="D56" s="4"/>
      <c r="E56" s="4"/>
      <c r="F56" s="4"/>
      <c r="G56" s="4"/>
      <c r="H56" s="4"/>
      <c r="I56" s="4"/>
      <c r="J56" s="4"/>
      <c r="K56" s="4"/>
      <c r="L56" s="4"/>
    </row>
    <row r="57" spans="1:12" x14ac:dyDescent="0.25">
      <c r="A57" s="1"/>
      <c r="B57" s="2"/>
      <c r="C57" s="4"/>
      <c r="D57" s="4"/>
      <c r="E57" s="4"/>
      <c r="F57" s="4"/>
      <c r="G57" s="4"/>
      <c r="H57" s="4"/>
      <c r="I57" s="4"/>
      <c r="J57" s="4"/>
      <c r="K57" s="4"/>
      <c r="L57" s="4"/>
    </row>
    <row r="58" spans="1:12" x14ac:dyDescent="0.25">
      <c r="A58" s="1"/>
      <c r="B58" s="2"/>
      <c r="C58" s="4"/>
      <c r="D58" s="4"/>
      <c r="E58" s="4"/>
      <c r="F58" s="4"/>
      <c r="G58" s="4"/>
      <c r="H58" s="4"/>
      <c r="I58" s="4"/>
      <c r="J58" s="4"/>
      <c r="K58" s="4"/>
      <c r="L58" s="4"/>
    </row>
    <row r="59" spans="1:12" x14ac:dyDescent="0.25">
      <c r="A59" s="1"/>
      <c r="B59" s="2"/>
      <c r="C59" s="4"/>
      <c r="D59" s="4"/>
      <c r="E59" s="4"/>
      <c r="F59" s="4"/>
      <c r="G59" s="4"/>
      <c r="H59" s="4"/>
      <c r="I59" s="4"/>
      <c r="J59" s="4"/>
      <c r="K59" s="4"/>
      <c r="L59" s="4"/>
    </row>
    <row r="60" spans="1:12" x14ac:dyDescent="0.25">
      <c r="A60" s="1"/>
      <c r="B60" s="2"/>
      <c r="C60" s="4"/>
      <c r="D60" s="4"/>
      <c r="E60" s="4"/>
      <c r="F60" s="4"/>
      <c r="G60" s="4"/>
      <c r="H60" s="4"/>
      <c r="I60" s="4"/>
      <c r="J60" s="4"/>
      <c r="K60" s="4"/>
      <c r="L60" s="4"/>
    </row>
    <row r="61" spans="1:12" x14ac:dyDescent="0.25">
      <c r="A61" s="1"/>
      <c r="B61" s="2"/>
      <c r="C61" s="4"/>
      <c r="D61" s="4"/>
      <c r="E61" s="4"/>
      <c r="F61" s="4"/>
      <c r="G61" s="4"/>
      <c r="H61" s="4"/>
      <c r="I61" s="4"/>
      <c r="J61" s="4"/>
      <c r="K61" s="4"/>
      <c r="L61" s="4"/>
    </row>
    <row r="62" spans="1:12" x14ac:dyDescent="0.25">
      <c r="A62" s="1"/>
      <c r="B62" s="2"/>
      <c r="C62" s="4"/>
      <c r="D62" s="4"/>
      <c r="E62" s="4"/>
      <c r="F62" s="4"/>
      <c r="G62" s="4"/>
      <c r="H62" s="4"/>
      <c r="I62" s="4"/>
      <c r="J62" s="4"/>
      <c r="K62" s="4"/>
      <c r="L62" s="4"/>
    </row>
    <row r="63" spans="1:12" x14ac:dyDescent="0.25">
      <c r="A63" s="1"/>
      <c r="B63" s="2"/>
      <c r="C63" s="4"/>
      <c r="D63" s="4"/>
      <c r="E63" s="4"/>
      <c r="F63" s="4"/>
      <c r="G63" s="4"/>
      <c r="H63" s="4"/>
      <c r="I63" s="4"/>
      <c r="J63" s="4"/>
      <c r="K63" s="4"/>
      <c r="L63" s="4"/>
    </row>
    <row r="64" spans="1:12" x14ac:dyDescent="0.25">
      <c r="A64" s="1"/>
      <c r="B64" s="2"/>
      <c r="C64" s="4"/>
      <c r="D64" s="4"/>
      <c r="E64" s="4"/>
      <c r="F64" s="4"/>
      <c r="G64" s="4"/>
      <c r="H64" s="4"/>
      <c r="I64" s="4"/>
      <c r="J64" s="4"/>
      <c r="K64" s="4"/>
      <c r="L64" s="4"/>
    </row>
    <row r="65" spans="1:12" x14ac:dyDescent="0.25">
      <c r="A65" s="1"/>
      <c r="B65" s="2"/>
      <c r="C65" s="4"/>
      <c r="D65" s="4"/>
      <c r="E65" s="4"/>
      <c r="F65" s="4"/>
      <c r="G65" s="4"/>
      <c r="H65" s="4"/>
      <c r="I65" s="4"/>
      <c r="J65" s="4"/>
      <c r="K65" s="4"/>
      <c r="L65" s="4"/>
    </row>
    <row r="66" spans="1:12" x14ac:dyDescent="0.25">
      <c r="A66" s="1"/>
      <c r="B66" s="2"/>
      <c r="C66" s="4"/>
      <c r="D66" s="4"/>
      <c r="E66" s="4"/>
      <c r="F66" s="4"/>
      <c r="G66" s="4"/>
      <c r="H66" s="4"/>
      <c r="I66" s="4"/>
      <c r="J66" s="4"/>
      <c r="K66" s="4"/>
      <c r="L66" s="4"/>
    </row>
    <row r="67" spans="1:12" x14ac:dyDescent="0.25">
      <c r="A67" s="1"/>
      <c r="B67" s="2"/>
      <c r="C67" s="4"/>
      <c r="D67" s="4"/>
      <c r="E67" s="4"/>
      <c r="F67" s="4"/>
      <c r="G67" s="4"/>
      <c r="H67" s="4"/>
      <c r="I67" s="4"/>
      <c r="J67" s="4"/>
      <c r="K67" s="4"/>
      <c r="L67" s="4"/>
    </row>
    <row r="68" spans="1:12" x14ac:dyDescent="0.25">
      <c r="A68" s="1"/>
      <c r="B68" s="2"/>
      <c r="C68" s="4"/>
      <c r="D68" s="4"/>
      <c r="E68" s="4"/>
      <c r="F68" s="4"/>
      <c r="G68" s="4"/>
      <c r="H68" s="4"/>
      <c r="I68" s="4"/>
      <c r="J68" s="4"/>
      <c r="K68" s="4"/>
      <c r="L68" s="4"/>
    </row>
    <row r="69" spans="1:12" x14ac:dyDescent="0.25">
      <c r="A69" s="1"/>
      <c r="B69" s="2"/>
      <c r="C69" s="4"/>
      <c r="D69" s="4"/>
      <c r="E69" s="4"/>
      <c r="F69" s="4"/>
      <c r="G69" s="4"/>
      <c r="H69" s="4"/>
      <c r="I69" s="4"/>
      <c r="J69" s="4"/>
      <c r="K69" s="4"/>
      <c r="L69" s="4"/>
    </row>
    <row r="70" spans="1:12" x14ac:dyDescent="0.25">
      <c r="A70" s="1"/>
      <c r="B70" s="2"/>
      <c r="C70" s="4"/>
      <c r="D70" s="4"/>
      <c r="E70" s="4"/>
      <c r="F70" s="4"/>
      <c r="G70" s="4"/>
      <c r="H70" s="4"/>
      <c r="I70" s="4"/>
      <c r="J70" s="4"/>
      <c r="K70" s="4"/>
      <c r="L70" s="4"/>
    </row>
    <row r="71" spans="1:12" x14ac:dyDescent="0.25">
      <c r="A71" s="1"/>
      <c r="B71" s="2"/>
      <c r="C71" s="4"/>
      <c r="D71" s="4"/>
      <c r="E71" s="4"/>
      <c r="F71" s="4"/>
      <c r="G71" s="4"/>
      <c r="H71" s="4"/>
      <c r="I71" s="4"/>
      <c r="J71" s="4"/>
      <c r="K71" s="4"/>
      <c r="L71" s="4"/>
    </row>
    <row r="72" spans="1:12" x14ac:dyDescent="0.25">
      <c r="A72" s="1"/>
      <c r="B72" s="2"/>
      <c r="C72" s="4"/>
      <c r="D72" s="4"/>
      <c r="E72" s="4"/>
      <c r="F72" s="4"/>
      <c r="G72" s="4"/>
      <c r="H72" s="4"/>
      <c r="I72" s="4"/>
      <c r="J72" s="4"/>
      <c r="K72" s="4"/>
      <c r="L72" s="4"/>
    </row>
    <row r="73" spans="1:12" x14ac:dyDescent="0.25">
      <c r="A73" s="1"/>
      <c r="B73" s="2"/>
      <c r="C73" s="4"/>
      <c r="D73" s="4"/>
      <c r="E73" s="4"/>
      <c r="F73" s="4"/>
      <c r="G73" s="4"/>
      <c r="H73" s="4"/>
      <c r="I73" s="4"/>
      <c r="J73" s="4"/>
      <c r="K73" s="4"/>
      <c r="L73" s="4"/>
    </row>
    <row r="74" spans="1:12" x14ac:dyDescent="0.25">
      <c r="A74" s="1"/>
      <c r="B74" s="2"/>
      <c r="C74" s="4"/>
      <c r="D74" s="4"/>
      <c r="E74" s="4"/>
      <c r="F74" s="4"/>
      <c r="G74" s="4"/>
      <c r="H74" s="4"/>
      <c r="I74" s="4"/>
      <c r="J74" s="4"/>
      <c r="K74" s="4"/>
      <c r="L74" s="4"/>
    </row>
    <row r="75" spans="1:12" x14ac:dyDescent="0.25">
      <c r="A75" s="1"/>
      <c r="B75" s="2"/>
      <c r="C75" s="4"/>
      <c r="D75" s="4"/>
      <c r="E75" s="4"/>
      <c r="F75" s="4"/>
      <c r="G75" s="4"/>
      <c r="H75" s="4"/>
      <c r="I75" s="4"/>
      <c r="J75" s="4"/>
      <c r="K75" s="4"/>
      <c r="L75" s="4"/>
    </row>
    <row r="76" spans="1:12" x14ac:dyDescent="0.25">
      <c r="A76" s="1"/>
      <c r="B76" s="2"/>
      <c r="C76" s="4"/>
      <c r="D76" s="4"/>
      <c r="E76" s="4"/>
      <c r="F76" s="4"/>
      <c r="G76" s="4"/>
      <c r="H76" s="4"/>
      <c r="I76" s="4"/>
      <c r="J76" s="4"/>
      <c r="K76" s="4"/>
      <c r="L76" s="4"/>
    </row>
    <row r="77" spans="1:12" x14ac:dyDescent="0.25">
      <c r="A77" s="1"/>
      <c r="B77" s="2"/>
      <c r="C77" s="4"/>
      <c r="D77" s="4"/>
      <c r="E77" s="4"/>
      <c r="F77" s="4"/>
      <c r="G77" s="4"/>
      <c r="H77" s="4"/>
      <c r="I77" s="4"/>
      <c r="J77" s="4"/>
      <c r="K77" s="4"/>
      <c r="L77" s="4"/>
    </row>
    <row r="78" spans="1:12" x14ac:dyDescent="0.25">
      <c r="A78" s="1"/>
      <c r="B78" s="2"/>
      <c r="C78" s="4"/>
      <c r="D78" s="4"/>
      <c r="E78" s="4"/>
      <c r="F78" s="4"/>
      <c r="G78" s="4"/>
      <c r="H78" s="4"/>
      <c r="I78" s="4"/>
      <c r="J78" s="4"/>
      <c r="K78" s="4"/>
      <c r="L78" s="4"/>
    </row>
    <row r="79" spans="1:12" x14ac:dyDescent="0.25">
      <c r="A79" s="1"/>
      <c r="B79" s="2"/>
      <c r="C79" s="4"/>
      <c r="D79" s="4"/>
      <c r="E79" s="4"/>
      <c r="F79" s="4"/>
      <c r="G79" s="4"/>
      <c r="H79" s="4"/>
      <c r="I79" s="4"/>
      <c r="J79" s="4"/>
      <c r="K79" s="4"/>
      <c r="L79" s="4"/>
    </row>
    <row r="80" spans="1:12" x14ac:dyDescent="0.25">
      <c r="A80" s="1"/>
      <c r="B80" s="2"/>
      <c r="C80" s="4"/>
      <c r="D80" s="4"/>
      <c r="E80" s="4"/>
      <c r="F80" s="4"/>
      <c r="G80" s="4"/>
      <c r="H80" s="4"/>
      <c r="I80" s="4"/>
      <c r="J80" s="4"/>
      <c r="K80" s="4"/>
      <c r="L80" s="4"/>
    </row>
    <row r="81" spans="1:12" x14ac:dyDescent="0.25">
      <c r="A81" s="1"/>
      <c r="B81" s="2"/>
      <c r="C81" s="4"/>
      <c r="D81" s="4"/>
      <c r="E81" s="4"/>
      <c r="F81" s="4"/>
      <c r="G81" s="4"/>
      <c r="H81" s="4"/>
      <c r="I81" s="4"/>
      <c r="J81" s="4"/>
      <c r="K81" s="4"/>
      <c r="L81" s="4"/>
    </row>
    <row r="82" spans="1:12" x14ac:dyDescent="0.25">
      <c r="A82" s="1"/>
      <c r="B82" s="2"/>
      <c r="C82" s="4"/>
      <c r="D82" s="4"/>
      <c r="E82" s="4"/>
      <c r="F82" s="4"/>
      <c r="G82" s="4"/>
      <c r="H82" s="4"/>
      <c r="I82" s="4"/>
      <c r="J82" s="4"/>
      <c r="K82" s="4"/>
      <c r="L82" s="4"/>
    </row>
    <row r="83" spans="1:12" x14ac:dyDescent="0.25">
      <c r="A83" s="1"/>
      <c r="B83" s="2"/>
      <c r="C83" s="4"/>
      <c r="D83" s="4"/>
      <c r="E83" s="4"/>
      <c r="F83" s="4"/>
      <c r="G83" s="4"/>
      <c r="H83" s="4"/>
      <c r="I83" s="4"/>
      <c r="J83" s="4"/>
      <c r="K83" s="4"/>
      <c r="L83" s="4"/>
    </row>
    <row r="84" spans="1:12" x14ac:dyDescent="0.25">
      <c r="A84" s="1"/>
      <c r="B84" s="2"/>
      <c r="C84" s="4"/>
      <c r="D84" s="4"/>
      <c r="E84" s="4"/>
      <c r="F84" s="4"/>
      <c r="G84" s="4"/>
      <c r="H84" s="4"/>
      <c r="I84" s="4"/>
      <c r="J84" s="4"/>
      <c r="K84" s="4"/>
      <c r="L84" s="4"/>
    </row>
    <row r="85" spans="1:12" x14ac:dyDescent="0.25">
      <c r="A85" s="1"/>
      <c r="B85" s="2"/>
      <c r="C85" s="4"/>
      <c r="D85" s="4"/>
      <c r="E85" s="4"/>
      <c r="F85" s="4"/>
      <c r="G85" s="4"/>
      <c r="H85" s="4"/>
      <c r="I85" s="4"/>
      <c r="J85" s="4"/>
      <c r="K85" s="4"/>
      <c r="L85" s="4"/>
    </row>
    <row r="86" spans="1:12" x14ac:dyDescent="0.25">
      <c r="A86" s="1"/>
      <c r="B86" s="2"/>
      <c r="C86" s="4"/>
      <c r="D86" s="4"/>
      <c r="E86" s="4"/>
      <c r="F86" s="4"/>
      <c r="G86" s="4"/>
      <c r="H86" s="4"/>
      <c r="I86" s="4"/>
      <c r="J86" s="4"/>
      <c r="K86" s="40"/>
      <c r="L86" s="4"/>
    </row>
    <row r="87" spans="1:12" x14ac:dyDescent="0.25">
      <c r="A87" s="1"/>
      <c r="B87" s="2"/>
      <c r="C87" s="4"/>
      <c r="D87" s="4"/>
      <c r="E87" s="4"/>
      <c r="F87" s="4"/>
      <c r="G87" s="4"/>
      <c r="H87" s="4"/>
      <c r="I87" s="4"/>
      <c r="J87" s="4"/>
      <c r="K87" s="40"/>
      <c r="L87" s="4"/>
    </row>
    <row r="88" spans="1:12" x14ac:dyDescent="0.25">
      <c r="A88" s="1"/>
      <c r="B88" s="2"/>
      <c r="C88" s="4"/>
      <c r="D88" s="4"/>
      <c r="E88" s="4"/>
      <c r="F88" s="4"/>
      <c r="G88" s="4"/>
      <c r="H88" s="4"/>
      <c r="I88" s="4"/>
      <c r="J88" s="4"/>
      <c r="K88" s="40"/>
      <c r="L88" s="4"/>
    </row>
    <row r="89" spans="1:12" x14ac:dyDescent="0.25">
      <c r="A89" s="1"/>
      <c r="B89" s="2"/>
      <c r="C89" s="4"/>
      <c r="D89" s="4"/>
      <c r="E89" s="4"/>
      <c r="F89" s="4"/>
      <c r="G89" s="4"/>
      <c r="H89" s="4"/>
      <c r="I89" s="4"/>
      <c r="J89" s="4"/>
      <c r="K89" s="40"/>
      <c r="L89" s="4"/>
    </row>
    <row r="90" spans="1:12" x14ac:dyDescent="0.25">
      <c r="A90" s="1"/>
      <c r="B90" s="2"/>
      <c r="C90" s="4"/>
      <c r="D90" s="4"/>
      <c r="E90" s="4"/>
      <c r="F90" s="4"/>
      <c r="G90" s="4"/>
      <c r="H90" s="4"/>
      <c r="I90" s="4"/>
      <c r="J90" s="4"/>
      <c r="K90" s="40"/>
      <c r="L90" s="4"/>
    </row>
    <row r="91" spans="1:12" x14ac:dyDescent="0.25">
      <c r="A91" s="1"/>
      <c r="B91" s="2"/>
      <c r="C91" s="4"/>
      <c r="D91" s="4"/>
      <c r="E91" s="4"/>
      <c r="F91" s="4"/>
      <c r="G91" s="4"/>
      <c r="H91" s="4"/>
      <c r="I91" s="4"/>
      <c r="J91" s="4"/>
      <c r="K91" s="4"/>
      <c r="L91" s="4"/>
    </row>
    <row r="92" spans="1:12" x14ac:dyDescent="0.25">
      <c r="A92" s="1"/>
      <c r="B92" s="2"/>
      <c r="C92" s="4"/>
      <c r="D92" s="4"/>
      <c r="E92" s="4"/>
      <c r="F92" s="4"/>
      <c r="G92" s="4"/>
      <c r="H92" s="4"/>
      <c r="I92" s="4"/>
      <c r="J92" s="4"/>
      <c r="K92" s="4"/>
      <c r="L92" s="4"/>
    </row>
    <row r="93" spans="1:12" x14ac:dyDescent="0.25">
      <c r="A93" s="1"/>
      <c r="B93" s="2"/>
      <c r="C93" s="4"/>
      <c r="D93" s="4"/>
      <c r="E93" s="4"/>
      <c r="F93" s="4"/>
      <c r="G93" s="4"/>
      <c r="H93" s="4"/>
      <c r="I93" s="4"/>
      <c r="J93" s="4"/>
      <c r="K93" s="4"/>
      <c r="L93" s="4"/>
    </row>
    <row r="94" spans="1:12" x14ac:dyDescent="0.25">
      <c r="A94" s="1"/>
      <c r="B94" s="2"/>
      <c r="C94" s="4"/>
      <c r="D94" s="4"/>
      <c r="E94" s="4"/>
      <c r="F94" s="4"/>
      <c r="G94" s="4"/>
      <c r="H94" s="4"/>
      <c r="I94" s="4"/>
      <c r="J94" s="4"/>
      <c r="K94" s="4"/>
      <c r="L94" s="4"/>
    </row>
    <row r="95" spans="1:12" x14ac:dyDescent="0.25">
      <c r="A95" s="1"/>
      <c r="B95" s="2"/>
      <c r="C95" s="4"/>
      <c r="D95" s="4"/>
      <c r="E95" s="4"/>
      <c r="F95" s="4"/>
      <c r="G95" s="4"/>
      <c r="H95" s="4"/>
      <c r="I95" s="4"/>
      <c r="J95" s="4"/>
      <c r="K95" s="4"/>
      <c r="L95" s="4"/>
    </row>
    <row r="96" spans="1:12" x14ac:dyDescent="0.25">
      <c r="A96" s="1"/>
      <c r="B96" s="2"/>
      <c r="C96" s="4"/>
      <c r="D96" s="4"/>
      <c r="E96" s="4"/>
      <c r="F96" s="4"/>
      <c r="G96" s="4"/>
      <c r="H96" s="4"/>
      <c r="I96" s="4"/>
      <c r="J96" s="4"/>
      <c r="K96" s="4"/>
      <c r="L96" s="4"/>
    </row>
    <row r="97" spans="1:12" x14ac:dyDescent="0.25">
      <c r="A97" s="1"/>
      <c r="B97" s="2"/>
      <c r="C97" s="4"/>
      <c r="D97" s="4"/>
      <c r="E97" s="4"/>
      <c r="F97" s="4"/>
      <c r="G97" s="4"/>
      <c r="H97" s="4"/>
      <c r="I97" s="4"/>
      <c r="J97" s="4"/>
      <c r="K97" s="4"/>
      <c r="L97" s="4"/>
    </row>
    <row r="98" spans="1:12" x14ac:dyDescent="0.25">
      <c r="A98" s="1"/>
      <c r="B98" s="2"/>
      <c r="C98" s="4"/>
      <c r="D98" s="4"/>
      <c r="E98" s="4"/>
      <c r="F98" s="4"/>
      <c r="G98" s="4"/>
      <c r="H98" s="4"/>
      <c r="I98" s="4"/>
      <c r="J98" s="4"/>
      <c r="K98" s="4"/>
      <c r="L98" s="4"/>
    </row>
    <row r="99" spans="1:12" x14ac:dyDescent="0.25">
      <c r="A99" s="1"/>
      <c r="B99" s="2"/>
      <c r="C99" s="4"/>
      <c r="D99" s="4"/>
      <c r="E99" s="4"/>
      <c r="F99" s="4"/>
      <c r="G99" s="4"/>
      <c r="H99" s="4"/>
      <c r="I99" s="4"/>
      <c r="J99" s="4"/>
      <c r="K99" s="4"/>
      <c r="L99" s="4"/>
    </row>
    <row r="100" spans="1:12" x14ac:dyDescent="0.25">
      <c r="A100" s="1"/>
      <c r="B100" s="2"/>
      <c r="C100" s="4"/>
      <c r="D100" s="4"/>
      <c r="E100" s="4"/>
      <c r="F100" s="4"/>
      <c r="G100" s="4"/>
      <c r="H100" s="4"/>
      <c r="I100" s="4"/>
      <c r="J100" s="4"/>
      <c r="K100" s="4"/>
      <c r="L100" s="4"/>
    </row>
    <row r="101" spans="1:12" x14ac:dyDescent="0.25">
      <c r="A101" s="1"/>
      <c r="B101" s="2"/>
      <c r="C101" s="4"/>
      <c r="D101" s="4"/>
      <c r="E101" s="4"/>
      <c r="F101" s="4"/>
      <c r="G101" s="4"/>
      <c r="H101" s="4"/>
      <c r="I101" s="4"/>
      <c r="J101" s="4"/>
      <c r="K101" s="4"/>
      <c r="L101" s="4"/>
    </row>
    <row r="102" spans="1:12" x14ac:dyDescent="0.25">
      <c r="A102" s="1"/>
      <c r="B102" s="2"/>
      <c r="C102" s="4"/>
      <c r="D102" s="4"/>
      <c r="E102" s="4"/>
      <c r="F102" s="4"/>
      <c r="G102" s="4"/>
      <c r="H102" s="4"/>
      <c r="I102" s="4"/>
      <c r="J102" s="4"/>
      <c r="K102" s="4"/>
      <c r="L102" s="4"/>
    </row>
    <row r="103" spans="1:12" x14ac:dyDescent="0.25">
      <c r="A103" s="1"/>
      <c r="B103" s="2"/>
      <c r="C103" s="4"/>
      <c r="D103" s="4"/>
      <c r="E103" s="4"/>
      <c r="F103" s="4"/>
      <c r="G103" s="4"/>
      <c r="H103" s="4"/>
      <c r="I103" s="4"/>
      <c r="J103" s="4"/>
      <c r="K103" s="4"/>
      <c r="L103" s="4"/>
    </row>
    <row r="104" spans="1:12" x14ac:dyDescent="0.25">
      <c r="A104" s="1"/>
      <c r="B104" s="2"/>
      <c r="C104" s="4"/>
      <c r="D104" s="4"/>
      <c r="E104" s="4"/>
      <c r="F104" s="4"/>
      <c r="G104" s="4"/>
      <c r="H104" s="4"/>
      <c r="I104" s="4"/>
      <c r="J104" s="4"/>
      <c r="K104" s="4"/>
      <c r="L104" s="4"/>
    </row>
    <row r="105" spans="1:12" x14ac:dyDescent="0.25">
      <c r="A105" s="1"/>
      <c r="B105" s="2"/>
      <c r="C105" s="4"/>
      <c r="D105" s="4"/>
      <c r="E105" s="4"/>
      <c r="F105" s="4"/>
      <c r="G105" s="4"/>
      <c r="H105" s="4"/>
      <c r="I105" s="4"/>
      <c r="J105" s="4"/>
      <c r="K105" s="4"/>
      <c r="L105" s="4"/>
    </row>
    <row r="106" spans="1:12" x14ac:dyDescent="0.25">
      <c r="A106" s="1"/>
      <c r="B106" s="2"/>
      <c r="C106" s="4"/>
      <c r="D106" s="4"/>
      <c r="E106" s="4"/>
      <c r="F106" s="4"/>
      <c r="G106" s="4"/>
      <c r="H106" s="4"/>
      <c r="I106" s="4"/>
      <c r="J106" s="4"/>
      <c r="K106" s="4"/>
      <c r="L106" s="4"/>
    </row>
    <row r="107" spans="1:12" x14ac:dyDescent="0.25">
      <c r="A107" s="1"/>
      <c r="B107" s="2"/>
      <c r="C107" s="4"/>
      <c r="D107" s="4"/>
      <c r="E107" s="4"/>
      <c r="F107" s="4"/>
      <c r="G107" s="4"/>
      <c r="H107" s="4"/>
      <c r="I107" s="4"/>
      <c r="J107" s="4"/>
      <c r="K107" s="4"/>
      <c r="L107" s="4"/>
    </row>
    <row r="108" spans="1:12" x14ac:dyDescent="0.25">
      <c r="A108" s="1"/>
      <c r="B108" s="2"/>
      <c r="C108" s="4"/>
      <c r="D108" s="4"/>
      <c r="E108" s="4"/>
      <c r="F108" s="4"/>
      <c r="G108" s="4"/>
      <c r="H108" s="4"/>
      <c r="I108" s="4"/>
      <c r="J108" s="4"/>
      <c r="K108" s="4"/>
      <c r="L108" s="4"/>
    </row>
    <row r="109" spans="1:12" x14ac:dyDescent="0.25">
      <c r="A109" s="1"/>
      <c r="B109" s="2"/>
      <c r="C109" s="4"/>
      <c r="D109" s="4"/>
      <c r="E109" s="4"/>
      <c r="F109" s="4"/>
      <c r="G109" s="4"/>
      <c r="H109" s="4"/>
      <c r="I109" s="4"/>
      <c r="J109" s="4"/>
      <c r="K109" s="4"/>
      <c r="L109" s="4"/>
    </row>
    <row r="110" spans="1:12" x14ac:dyDescent="0.25">
      <c r="A110" s="1"/>
      <c r="B110" s="2"/>
      <c r="C110" s="4"/>
      <c r="D110" s="4"/>
      <c r="E110" s="4"/>
      <c r="F110" s="4"/>
      <c r="G110" s="4"/>
      <c r="H110" s="4"/>
      <c r="I110" s="4"/>
      <c r="J110" s="4"/>
      <c r="K110" s="4"/>
      <c r="L110" s="4"/>
    </row>
    <row r="111" spans="1:12" x14ac:dyDescent="0.25">
      <c r="A111" s="1"/>
      <c r="B111" s="2"/>
      <c r="C111" s="4"/>
      <c r="D111" s="4"/>
      <c r="E111" s="4"/>
      <c r="F111" s="4"/>
      <c r="G111" s="4"/>
      <c r="H111" s="4"/>
      <c r="I111" s="4"/>
      <c r="J111" s="4"/>
      <c r="K111" s="4"/>
      <c r="L111" s="4"/>
    </row>
    <row r="112" spans="1:12" x14ac:dyDescent="0.25">
      <c r="A112" s="1"/>
      <c r="B112" s="2"/>
      <c r="C112" s="4"/>
      <c r="D112" s="4"/>
      <c r="E112" s="4"/>
      <c r="F112" s="4"/>
      <c r="G112" s="4"/>
      <c r="H112" s="4"/>
      <c r="I112" s="4"/>
      <c r="J112" s="4"/>
      <c r="K112" s="4"/>
      <c r="L112" s="4"/>
    </row>
    <row r="113" spans="1:12" x14ac:dyDescent="0.25">
      <c r="A113" s="1"/>
      <c r="B113" s="2"/>
      <c r="C113" s="4"/>
      <c r="D113" s="4"/>
      <c r="E113" s="4"/>
      <c r="F113" s="4"/>
      <c r="G113" s="4"/>
      <c r="H113" s="4"/>
      <c r="I113" s="4"/>
      <c r="J113" s="4"/>
      <c r="K113" s="4"/>
      <c r="L113" s="4"/>
    </row>
    <row r="114" spans="1:12" x14ac:dyDescent="0.25">
      <c r="A114" s="1"/>
      <c r="B114" s="2"/>
      <c r="C114" s="4"/>
      <c r="D114" s="4"/>
      <c r="E114" s="4"/>
      <c r="F114" s="4"/>
      <c r="G114" s="4"/>
      <c r="H114" s="4"/>
      <c r="I114" s="4"/>
      <c r="J114" s="4"/>
      <c r="K114" s="4"/>
      <c r="L114" s="4"/>
    </row>
    <row r="115" spans="1:12" x14ac:dyDescent="0.25">
      <c r="A115" s="1"/>
      <c r="B115" s="2"/>
      <c r="C115" s="4"/>
      <c r="D115" s="4"/>
      <c r="E115" s="4"/>
      <c r="F115" s="4"/>
      <c r="G115" s="4"/>
      <c r="H115" s="4"/>
      <c r="I115" s="4"/>
      <c r="J115" s="4"/>
      <c r="K115" s="4"/>
      <c r="L115" s="4"/>
    </row>
    <row r="116" spans="1:12" x14ac:dyDescent="0.25">
      <c r="A116" s="1"/>
      <c r="B116" s="2"/>
      <c r="C116" s="4"/>
      <c r="D116" s="4"/>
      <c r="E116" s="4"/>
      <c r="F116" s="4"/>
      <c r="G116" s="4"/>
      <c r="H116" s="4"/>
      <c r="I116" s="4"/>
      <c r="J116" s="4"/>
      <c r="K116" s="4"/>
      <c r="L116" s="4"/>
    </row>
    <row r="117" spans="1:12" x14ac:dyDescent="0.25">
      <c r="A117" s="1"/>
      <c r="B117" s="2"/>
      <c r="C117" s="4"/>
      <c r="D117" s="4"/>
      <c r="E117" s="4"/>
      <c r="F117" s="4"/>
      <c r="G117" s="4"/>
      <c r="H117" s="4"/>
      <c r="I117" s="4"/>
      <c r="J117" s="4"/>
      <c r="K117" s="4"/>
      <c r="L117" s="4"/>
    </row>
    <row r="118" spans="1:12" x14ac:dyDescent="0.25">
      <c r="A118" s="1"/>
      <c r="B118" s="2"/>
      <c r="C118" s="4"/>
      <c r="D118" s="4"/>
      <c r="E118" s="4"/>
      <c r="F118" s="4"/>
      <c r="G118" s="4"/>
      <c r="H118" s="4"/>
      <c r="I118" s="4"/>
      <c r="J118" s="4"/>
      <c r="K118" s="4"/>
      <c r="L118" s="4"/>
    </row>
    <row r="119" spans="1:12" x14ac:dyDescent="0.25">
      <c r="A119" s="1"/>
      <c r="B119" s="2"/>
      <c r="C119" s="4"/>
      <c r="D119" s="4"/>
      <c r="E119" s="4"/>
      <c r="F119" s="4"/>
      <c r="G119" s="4"/>
      <c r="H119" s="4"/>
      <c r="I119" s="4"/>
      <c r="J119" s="4"/>
      <c r="K119" s="4"/>
      <c r="L119" s="4"/>
    </row>
    <row r="120" spans="1:12" x14ac:dyDescent="0.25">
      <c r="A120" s="1"/>
      <c r="B120" s="2"/>
      <c r="C120" s="4"/>
      <c r="D120" s="4"/>
      <c r="E120" s="4"/>
      <c r="F120" s="4"/>
      <c r="G120" s="4"/>
      <c r="H120" s="4"/>
      <c r="I120" s="4"/>
      <c r="J120" s="4"/>
      <c r="K120" s="4"/>
      <c r="L120" s="4"/>
    </row>
    <row r="121" spans="1:12" x14ac:dyDescent="0.25">
      <c r="A121" s="1"/>
      <c r="B121" s="2"/>
      <c r="C121" s="4"/>
      <c r="D121" s="4"/>
      <c r="E121" s="4"/>
      <c r="F121" s="4"/>
      <c r="G121" s="4"/>
      <c r="H121" s="4"/>
      <c r="I121" s="4"/>
      <c r="J121" s="4"/>
      <c r="K121" s="4"/>
      <c r="L121" s="4"/>
    </row>
    <row r="122" spans="1:12" x14ac:dyDescent="0.25">
      <c r="A122" s="1"/>
      <c r="B122" s="2"/>
      <c r="C122" s="4"/>
      <c r="D122" s="4"/>
      <c r="E122" s="4"/>
      <c r="F122" s="4"/>
      <c r="G122" s="4"/>
      <c r="H122" s="4"/>
      <c r="I122" s="4"/>
      <c r="J122" s="4"/>
      <c r="K122" s="4"/>
      <c r="L122" s="4"/>
    </row>
    <row r="123" spans="1:12" x14ac:dyDescent="0.25">
      <c r="A123" s="1"/>
      <c r="B123" s="2"/>
      <c r="C123" s="4"/>
      <c r="D123" s="4"/>
      <c r="E123" s="4"/>
      <c r="F123" s="4"/>
      <c r="G123" s="4"/>
      <c r="H123" s="4"/>
      <c r="I123" s="4"/>
      <c r="J123" s="4"/>
      <c r="K123" s="4"/>
      <c r="L123" s="4"/>
    </row>
    <row r="124" spans="1:12" x14ac:dyDescent="0.25">
      <c r="A124" s="1"/>
      <c r="B124" s="2"/>
      <c r="C124" s="4"/>
      <c r="D124" s="4"/>
      <c r="E124" s="4"/>
      <c r="F124" s="4"/>
      <c r="G124" s="4"/>
      <c r="H124" s="4"/>
      <c r="I124" s="4"/>
      <c r="J124" s="4"/>
      <c r="K124" s="4"/>
      <c r="L124" s="4"/>
    </row>
    <row r="125" spans="1:12" x14ac:dyDescent="0.25">
      <c r="A125" s="1"/>
      <c r="B125" s="2"/>
      <c r="C125" s="4"/>
      <c r="D125" s="4"/>
      <c r="E125" s="4"/>
      <c r="F125" s="4"/>
      <c r="G125" s="4"/>
      <c r="H125" s="4"/>
      <c r="I125" s="4"/>
      <c r="J125" s="4"/>
      <c r="K125" s="4"/>
      <c r="L125" s="4"/>
    </row>
    <row r="126" spans="1:12" x14ac:dyDescent="0.25">
      <c r="A126" s="1"/>
      <c r="B126" s="2"/>
      <c r="C126" s="4"/>
      <c r="D126" s="4"/>
      <c r="E126" s="4"/>
      <c r="F126" s="4"/>
      <c r="G126" s="4"/>
      <c r="H126" s="4"/>
      <c r="I126" s="4"/>
      <c r="J126" s="4"/>
      <c r="K126" s="4"/>
      <c r="L126" s="4"/>
    </row>
    <row r="127" spans="1:12" x14ac:dyDescent="0.25">
      <c r="A127" s="1"/>
      <c r="B127" s="2"/>
      <c r="C127" s="4"/>
      <c r="D127" s="4"/>
      <c r="E127" s="4"/>
      <c r="F127" s="4"/>
      <c r="G127" s="4"/>
      <c r="H127" s="4"/>
      <c r="I127" s="4"/>
      <c r="J127" s="4"/>
      <c r="K127" s="4"/>
      <c r="L127" s="4"/>
    </row>
    <row r="128" spans="1:12" x14ac:dyDescent="0.25">
      <c r="A128" s="1"/>
      <c r="B128" s="2"/>
      <c r="C128" s="4"/>
      <c r="D128" s="4"/>
      <c r="E128" s="4"/>
      <c r="F128" s="4"/>
      <c r="G128" s="4"/>
      <c r="H128" s="4"/>
      <c r="I128" s="4"/>
      <c r="J128" s="4"/>
      <c r="K128" s="4"/>
      <c r="L128" s="4"/>
    </row>
    <row r="129" spans="1:12" x14ac:dyDescent="0.25">
      <c r="A129" s="1"/>
      <c r="B129" s="2"/>
      <c r="C129" s="4"/>
      <c r="D129" s="4"/>
      <c r="E129" s="4"/>
      <c r="F129" s="4"/>
      <c r="G129" s="4"/>
      <c r="H129" s="4"/>
      <c r="I129" s="4"/>
      <c r="J129" s="4"/>
      <c r="K129" s="4"/>
      <c r="L129" s="4"/>
    </row>
    <row r="130" spans="1:12" x14ac:dyDescent="0.25">
      <c r="A130" s="1"/>
      <c r="B130" s="2"/>
      <c r="C130" s="4"/>
      <c r="D130" s="4"/>
      <c r="E130" s="4"/>
      <c r="F130" s="4"/>
      <c r="G130" s="4"/>
      <c r="H130" s="4"/>
      <c r="I130" s="4"/>
      <c r="J130" s="4"/>
      <c r="K130" s="4"/>
      <c r="L130" s="4"/>
    </row>
    <row r="131" spans="1:12" x14ac:dyDescent="0.25">
      <c r="A131" s="1"/>
      <c r="B131" s="2"/>
      <c r="C131" s="4"/>
      <c r="D131" s="4"/>
      <c r="E131" s="4"/>
      <c r="F131" s="4"/>
      <c r="G131" s="4"/>
      <c r="H131" s="4"/>
      <c r="I131" s="4"/>
      <c r="J131" s="4"/>
      <c r="K131" s="4"/>
      <c r="L131" s="4"/>
    </row>
    <row r="132" spans="1:12" x14ac:dyDescent="0.25">
      <c r="A132" s="1"/>
      <c r="B132" s="2"/>
      <c r="C132" s="4"/>
      <c r="D132" s="4"/>
      <c r="E132" s="4"/>
      <c r="F132" s="4"/>
      <c r="G132" s="4"/>
      <c r="H132" s="4"/>
      <c r="I132" s="4"/>
      <c r="J132" s="4"/>
      <c r="K132" s="4"/>
      <c r="L132" s="4"/>
    </row>
    <row r="133" spans="1:12" x14ac:dyDescent="0.25">
      <c r="A133" s="1"/>
      <c r="B133" s="2"/>
      <c r="C133" s="4"/>
      <c r="D133" s="4"/>
      <c r="E133" s="4"/>
      <c r="F133" s="4"/>
      <c r="G133" s="4"/>
      <c r="H133" s="4"/>
      <c r="I133" s="4"/>
      <c r="J133" s="4"/>
      <c r="K133" s="4"/>
      <c r="L133" s="4"/>
    </row>
    <row r="134" spans="1:12" x14ac:dyDescent="0.25">
      <c r="A134" s="1"/>
      <c r="B134" s="2"/>
      <c r="C134" s="4"/>
      <c r="D134" s="4"/>
      <c r="E134" s="4"/>
      <c r="F134" s="4"/>
      <c r="G134" s="4"/>
      <c r="H134" s="4"/>
      <c r="I134" s="4"/>
      <c r="J134" s="4"/>
      <c r="K134" s="4"/>
      <c r="L134" s="4"/>
    </row>
    <row r="135" spans="1:12" x14ac:dyDescent="0.25">
      <c r="A135" s="1"/>
      <c r="B135" s="2"/>
      <c r="C135" s="4"/>
      <c r="D135" s="4"/>
      <c r="E135" s="4"/>
      <c r="F135" s="4"/>
      <c r="G135" s="4"/>
      <c r="H135" s="4"/>
      <c r="I135" s="4"/>
      <c r="J135" s="4"/>
      <c r="K135" s="4"/>
      <c r="L135" s="4"/>
    </row>
    <row r="136" spans="1:12" x14ac:dyDescent="0.25">
      <c r="A136" s="1"/>
      <c r="B136" s="2"/>
      <c r="C136" s="4"/>
      <c r="D136" s="4"/>
      <c r="E136" s="4"/>
      <c r="F136" s="4"/>
      <c r="G136" s="4"/>
      <c r="H136" s="4"/>
      <c r="I136" s="4"/>
      <c r="J136" s="4"/>
      <c r="K136" s="4"/>
      <c r="L136" s="4"/>
    </row>
    <row r="137" spans="1:12" x14ac:dyDescent="0.25">
      <c r="A137" s="1"/>
      <c r="B137" s="2"/>
      <c r="C137" s="4"/>
      <c r="D137" s="4"/>
      <c r="E137" s="4"/>
      <c r="F137" s="4"/>
      <c r="G137" s="4"/>
      <c r="H137" s="4"/>
      <c r="I137" s="4"/>
      <c r="J137" s="4"/>
      <c r="K137" s="4"/>
      <c r="L137" s="4"/>
    </row>
    <row r="138" spans="1:12" x14ac:dyDescent="0.25">
      <c r="A138" s="1"/>
      <c r="B138" s="2"/>
      <c r="C138" s="4"/>
      <c r="D138" s="4"/>
      <c r="E138" s="4"/>
      <c r="F138" s="4"/>
      <c r="G138" s="4"/>
      <c r="H138" s="4"/>
      <c r="I138" s="4"/>
      <c r="J138" s="4"/>
      <c r="K138" s="4"/>
      <c r="L138" s="4"/>
    </row>
    <row r="139" spans="1:12" x14ac:dyDescent="0.25">
      <c r="A139" s="1"/>
      <c r="B139" s="2"/>
      <c r="C139" s="4"/>
      <c r="D139" s="4"/>
      <c r="E139" s="4"/>
      <c r="F139" s="4"/>
      <c r="G139" s="4"/>
      <c r="H139" s="4"/>
      <c r="I139" s="4"/>
      <c r="J139" s="4"/>
      <c r="K139" s="4"/>
      <c r="L139" s="4"/>
    </row>
    <row r="140" spans="1:12" x14ac:dyDescent="0.25">
      <c r="A140" s="1"/>
      <c r="B140" s="2"/>
      <c r="C140" s="4"/>
      <c r="D140" s="4"/>
      <c r="E140" s="4"/>
      <c r="F140" s="4"/>
      <c r="G140" s="4"/>
      <c r="H140" s="4"/>
      <c r="I140" s="4"/>
      <c r="J140" s="4"/>
      <c r="K140" s="4"/>
      <c r="L140" s="4"/>
    </row>
    <row r="141" spans="1:12" x14ac:dyDescent="0.25">
      <c r="A141" s="1"/>
      <c r="B141" s="2"/>
      <c r="C141" s="4"/>
      <c r="D141" s="4"/>
      <c r="E141" s="4"/>
      <c r="F141" s="4"/>
      <c r="G141" s="4"/>
      <c r="H141" s="4"/>
      <c r="I141" s="4"/>
      <c r="J141" s="4"/>
      <c r="K141" s="4"/>
      <c r="L141" s="4"/>
    </row>
    <row r="142" spans="1:12" x14ac:dyDescent="0.25">
      <c r="A142" s="1"/>
      <c r="B142" s="2"/>
      <c r="C142" s="4"/>
      <c r="D142" s="4"/>
      <c r="E142" s="4"/>
      <c r="F142" s="4"/>
      <c r="G142" s="4"/>
      <c r="H142" s="4"/>
      <c r="I142" s="4"/>
      <c r="J142" s="4"/>
      <c r="K142" s="4"/>
      <c r="L142" s="4"/>
    </row>
    <row r="143" spans="1:12" x14ac:dyDescent="0.25">
      <c r="A143" s="1"/>
      <c r="B143" s="2"/>
      <c r="C143" s="4"/>
      <c r="D143" s="4"/>
      <c r="E143" s="4"/>
      <c r="F143" s="4"/>
      <c r="G143" s="4"/>
      <c r="H143" s="4"/>
      <c r="I143" s="4"/>
      <c r="J143" s="4"/>
      <c r="K143" s="4"/>
      <c r="L143" s="4"/>
    </row>
    <row r="144" spans="1:12" x14ac:dyDescent="0.25">
      <c r="A144" s="36"/>
      <c r="B144" s="37"/>
      <c r="C144" s="4"/>
      <c r="D144" s="4"/>
      <c r="E144" s="4"/>
      <c r="F144" s="4"/>
      <c r="G144" s="4"/>
      <c r="H144" s="4"/>
      <c r="I144" s="4"/>
      <c r="J144" s="4"/>
      <c r="K144" s="4"/>
      <c r="L144" s="4"/>
    </row>
    <row r="145" spans="1:12" x14ac:dyDescent="0.25">
      <c r="A145" s="1"/>
      <c r="B145" s="2"/>
      <c r="C145" s="4"/>
      <c r="D145" s="4"/>
      <c r="E145" s="4"/>
      <c r="F145" s="4"/>
      <c r="G145" s="4"/>
      <c r="H145" s="4"/>
      <c r="I145" s="4"/>
      <c r="J145" s="4"/>
      <c r="K145" s="4"/>
      <c r="L145" s="4"/>
    </row>
    <row r="146" spans="1:12" x14ac:dyDescent="0.25">
      <c r="A146" s="1"/>
      <c r="B146" s="2"/>
      <c r="C146" s="4"/>
      <c r="D146" s="4"/>
      <c r="E146" s="4"/>
      <c r="F146" s="4"/>
      <c r="G146" s="4"/>
      <c r="H146" s="4"/>
      <c r="I146" s="4"/>
      <c r="J146" s="4"/>
      <c r="K146" s="4"/>
      <c r="L146" s="4"/>
    </row>
    <row r="147" spans="1:12" x14ac:dyDescent="0.25">
      <c r="A147" s="1"/>
      <c r="B147" s="2"/>
      <c r="C147" s="4"/>
      <c r="D147" s="4"/>
      <c r="E147" s="4"/>
      <c r="F147" s="4"/>
      <c r="G147" s="4"/>
      <c r="H147" s="4"/>
      <c r="I147" s="4"/>
      <c r="J147" s="4"/>
      <c r="K147" s="4"/>
      <c r="L147" s="4"/>
    </row>
    <row r="148" spans="1:12" x14ac:dyDescent="0.25">
      <c r="A148" s="1"/>
      <c r="B148" s="2"/>
      <c r="C148" s="4"/>
      <c r="D148" s="4"/>
      <c r="E148" s="4"/>
      <c r="F148" s="4"/>
      <c r="G148" s="4"/>
      <c r="H148" s="4"/>
      <c r="I148" s="4"/>
      <c r="J148" s="4"/>
      <c r="K148" s="4"/>
      <c r="L148" s="4"/>
    </row>
    <row r="149" spans="1:12" x14ac:dyDescent="0.25">
      <c r="A149" s="1"/>
      <c r="B149" s="2"/>
      <c r="C149" s="4"/>
      <c r="D149" s="4"/>
      <c r="E149" s="4"/>
      <c r="F149" s="4"/>
      <c r="G149" s="4"/>
      <c r="H149" s="4"/>
      <c r="I149" s="4"/>
      <c r="J149" s="4"/>
      <c r="K149" s="4"/>
      <c r="L149" s="4"/>
    </row>
    <row r="150" spans="1:12" x14ac:dyDescent="0.25">
      <c r="A150" s="1"/>
      <c r="B150" s="2"/>
      <c r="C150" s="4"/>
      <c r="D150" s="4"/>
      <c r="E150" s="4"/>
      <c r="F150" s="4"/>
      <c r="G150" s="4"/>
      <c r="H150" s="4"/>
      <c r="I150" s="4"/>
      <c r="J150" s="4"/>
      <c r="K150" s="4"/>
      <c r="L150" s="4"/>
    </row>
    <row r="151" spans="1:12" x14ac:dyDescent="0.25">
      <c r="A151" s="1"/>
      <c r="B151" s="2"/>
      <c r="C151" s="4"/>
      <c r="D151" s="4"/>
      <c r="E151" s="4"/>
      <c r="F151" s="4"/>
      <c r="G151" s="4"/>
      <c r="H151" s="4"/>
      <c r="I151" s="4"/>
      <c r="J151" s="4"/>
      <c r="K151" s="4"/>
      <c r="L151" s="4"/>
    </row>
    <row r="152" spans="1:12" x14ac:dyDescent="0.25">
      <c r="E152" s="38"/>
    </row>
  </sheetData>
  <mergeCells count="1">
    <mergeCell ref="A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รายชื่อ</vt:lpstr>
      <vt:lpstr>การประเมินผล</vt:lpstr>
      <vt:lpstr>การติดตามผล</vt:lpstr>
      <vt:lpstr>ผลการประเมิน</vt:lpstr>
      <vt:lpstr>ผลการติดตามผล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IRD</cp:lastModifiedBy>
  <cp:lastPrinted>2023-03-27T03:07:38Z</cp:lastPrinted>
  <dcterms:created xsi:type="dcterms:W3CDTF">2016-03-30T08:58:42Z</dcterms:created>
  <dcterms:modified xsi:type="dcterms:W3CDTF">2025-09-27T10:06:17Z</dcterms:modified>
</cp:coreProperties>
</file>